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https://d.docs.live.net/49001129eb3bf64b/Documents/NMS_Marketing/Products/Integration Calculator/July 2018/proxSafe_Calculator/"/>
    </mc:Choice>
  </mc:AlternateContent>
  <xr:revisionPtr revIDLastSave="0" documentId="10_ncr:8100000_{293733F5-87ED-4893-9D37-F9DCD16B963C}" xr6:coauthVersionLast="34" xr6:coauthVersionMax="34" xr10:uidLastSave="{00000000-0000-0000-0000-000000000000}"/>
  <bookViews>
    <workbookView xWindow="0" yWindow="0" windowWidth="23040" windowHeight="8484" xr2:uid="{00000000-000D-0000-FFFF-FFFF00000000}"/>
  </bookViews>
  <sheets>
    <sheet name="INTEGRATION ROI CALCULATOR" sheetId="1" r:id="rId1"/>
    <sheet name="_SSC" sheetId="2" state="very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 l="1"/>
  <c r="B22" i="1" l="1"/>
  <c r="C8" i="1"/>
  <c r="E8" i="1" l="1"/>
  <c r="C9" i="1"/>
  <c r="B43" i="1"/>
  <c r="A56" i="1" s="1"/>
  <c r="B37" i="1"/>
  <c r="A51" i="1" s="1"/>
  <c r="C17" i="1"/>
  <c r="F17" i="1"/>
  <c r="F18" i="1"/>
  <c r="C11" i="1"/>
  <c r="F19" i="1"/>
  <c r="F20" i="1" s="1"/>
  <c r="C21" i="1" l="1"/>
  <c r="C22" i="1" s="1"/>
  <c r="B21" i="1"/>
  <c r="B23" i="1" s="1"/>
  <c r="B30" i="1" s="1"/>
  <c r="A55" i="1" s="1"/>
  <c r="A57" i="1" s="1"/>
  <c r="B31" i="1"/>
  <c r="B12" i="1"/>
  <c r="B13" i="1"/>
  <c r="B29" i="1" s="1"/>
  <c r="A58" i="1" l="1"/>
  <c r="C13" i="1"/>
  <c r="B28" i="1"/>
  <c r="A50" i="1" s="1"/>
  <c r="A53" i="1" l="1"/>
  <c r="A52" i="1"/>
  <c r="XFD52" i="1" s="1"/>
</calcChain>
</file>

<file path=xl/sharedStrings.xml><?xml version="1.0" encoding="utf-8"?>
<sst xmlns="http://schemas.openxmlformats.org/spreadsheetml/2006/main" count="62" uniqueCount="60">
  <si>
    <t>{"IsHide":false,"HiddenInExcel":false,"SheetId":-1,"Name":"Sheet1","Guid":"PP4WU7","Index":1,"VisibleRange":"","SheetTheme":{"TabColor":"","BodyColor":"","BodyImage":""}}</t>
  </si>
  <si>
    <t>{"BrowserAndLocation":{"ConversionPath":"C:\\Users\\Kim\\Documents\\SpreadsheetConverter","SelectedBrowsers":[]},"SpreadsheetServer":{"Username":"","Password":"","ServerUrl":""},"ConfigureSubmitDefault":{"Email":"","Free":false,"Advanced":false,"AdvancedSecured":false,"Demo":true},"MessageBubble":{"Close":false,"TopMsg":0},"CustomizeTheme":{"Theme":""},"QrSetting":{"ShowOnConversion":true},"CongratsPage":{"LastOpenedVersion":""},"WordPressPluginSetting":{"IsPluginInstalled":false},"Preferences":{"IsAdvancedSettingModelInitialize":true,"IsCaptchaInitialize":true,"IsNodeSettingInitialize":false,"IsRequiredFieldModalInitialize":true,"IsSubmitDialogModelInitialize":true,"IsToolbarButtonModelInitialize":true,"IsWizardButtonModelInitialize":true,"ReadFromHidden":false,"AdvancedSetting":null,"NodeSetting":{"LoginText":{"LoginButtonText":"Login","PageDescription":"Restricted access only","LoginErrorMessage":"Authentication failed, please check your username and password.","PlaceholderPassword":"password","PlaceholderUsername":"username / email","UserExtraMessage":""}},"Captcha":{"Heading":"Enter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 or invalid.","OkButton":"OK","DDLDefaultRequiredText":"Please Select"},"WizardButton":{"Next":"Next","Previous":"Previous","Cancel":"Cancel","Finish":"Finish"},"ToolbarButton":{"Submit":"Submit","Print":"Print","PrintAll":"Print All","Reset":"Reset","Update":"Update","Back":"Back"},"SubmitDialog":{"SubmitDialogHeading":"Submit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later."}},"UxPreferences":null}</t>
  </si>
  <si>
    <t>{"InputDetection":0,"RecalcMode":0,"Name":"","Flavor":0,"Edition":0,"CopyProtect":{"IsEnabled":false,"DomainName":""},"HideSscPoweredlogo":false,"AspnetConfig":{"BrowseUrl":"http://localhost/ssc","FileExtension":0},"NodeSecureLoginEnabled":false,"SmartphoneSettings":{"ViewportLock":true,"UseOldViewEngine":false,"EnableZoom":false,"EnableSwipe":false,"HideToolbar":false,"InheritBackgroundColor":false,"CheckboxFlavor":1,"ShowBubble":false},"SmartphoneTheme":1,"Theme":{"BgColor":"#FFFFFFFF","BgImage":"","InputBorderStyle":2,"AppliedTheme":""},"Layout":0,"LayoutSamePagesHeightEnabled":false,"Toolbar":{"Position":1,"IsSubmit":true,"IsPrint":true,"IsPrintAll":false,"IsReset":true,"IsUpdate":true},"ConfigureSubmit":{"IsShowCaptcha":false,"IsUseSscWebServer":true,"ReceiverCode":"","IsFreeService":false,"IsAdvanceService":false,"IsSecureEmail":false,"IsDemonstrationService":true,"AfterSuccessfulSubmit":"","AfterFailSubmit":"","AfterCancelWizard":"","IsUseOwnWebServer":false,"OwnWebServerURL":"","OwnWebServerTarget":"","SubmitTarget":0},"IgnoreBgInputCell":false,"ButtonStyle":0,"ResponsiveDesignDisabled":false,"HideLookupRange":false,"BrowserStorageEnabled":false,"RealtimeSyncEnabled":true,"GoogleAnalyticsTrackingId":"","GoogleApiKey":"","ChartSelected":3,"ChartYAxisFixed":false}</t>
  </si>
  <si>
    <t>{"IsHide":false,"HiddenInExcel":false,"SheetId":-1,"Name":"Sheet2","Guid":"OFHR2W","Index":2,"VisibleRange":"","SheetTheme":{"TabColor":"","BodyColor":"","BodyImage":""}}</t>
  </si>
  <si>
    <t>minutes</t>
  </si>
  <si>
    <t>1 minute = .00002283 months</t>
  </si>
  <si>
    <t xml:space="preserve">minutes weekly </t>
  </si>
  <si>
    <t>hrs weekly</t>
  </si>
  <si>
    <t>total hours weekly</t>
  </si>
  <si>
    <t>hours</t>
  </si>
  <si>
    <t>ongoing weekly cost for admin</t>
  </si>
  <si>
    <t>Annual NMS SSA</t>
  </si>
  <si>
    <t>ADMIN TIME (MONTHS)</t>
  </si>
  <si>
    <t>per hour</t>
  </si>
  <si>
    <t>UPFRONT COSTS OF NON-INTEGRATED SYSTEM</t>
  </si>
  <si>
    <t>ADMIN COSTS</t>
  </si>
  <si>
    <t>ONGOING COSTS OF NON-INTEGRATED SYSTEM</t>
  </si>
  <si>
    <t>ADMIN COSTS (EACH MONTH)</t>
  </si>
  <si>
    <r>
      <t xml:space="preserve">TOTAL ONGOING </t>
    </r>
    <r>
      <rPr>
        <b/>
        <u/>
        <sz val="12"/>
        <rFont val="Calibri"/>
        <family val="2"/>
        <scheme val="minor"/>
      </rPr>
      <t>ANNUAL</t>
    </r>
    <r>
      <rPr>
        <b/>
        <sz val="12"/>
        <rFont val="Calibri"/>
        <family val="2"/>
        <scheme val="minor"/>
      </rPr>
      <t xml:space="preserve"> COST FOR ADMINISTERING NON-INTEGRATED SYSTEMS</t>
    </r>
  </si>
  <si>
    <t>ADMIN TIME (HOURS EACH MONTH)</t>
  </si>
  <si>
    <t>hrs monthly</t>
  </si>
  <si>
    <t>Savings Day 1 using NMS integration</t>
  </si>
  <si>
    <t>Annual Savings using NMS integration</t>
  </si>
  <si>
    <t xml:space="preserve">UPFRONT SAVINGS </t>
  </si>
  <si>
    <t>ROI</t>
  </si>
  <si>
    <t>instead, simply purchase these integration licenses</t>
  </si>
  <si>
    <t xml:space="preserve">2. CALCULATE THE ONGOING COST OF A NON-INTEGRATED SYSTEM </t>
  </si>
  <si>
    <t xml:space="preserve"> SAVINGS WORKSHEET</t>
  </si>
  <si>
    <t>calculated by # of Assets (B9)</t>
  </si>
  <si>
    <t>ELIMINATING THE UPFRONT AND ONGOING COSTS OF ADMINSTERING SECONDARY SYSTEMS</t>
  </si>
  <si>
    <t>ENTER DATA BELOW:</t>
  </si>
  <si>
    <t>EXPLAINING THE CALCULATIONS</t>
  </si>
  <si>
    <t>ONE TIME LICENSE COSTS (MSRP)</t>
  </si>
  <si>
    <t>ONGOING COSTS (MSRP)</t>
  </si>
  <si>
    <t>www.newmktsolutions.com</t>
  </si>
  <si>
    <r>
      <t xml:space="preserve">NMS Integration license </t>
    </r>
    <r>
      <rPr>
        <sz val="9"/>
        <color theme="1"/>
        <rFont val="Calibri"/>
        <family val="2"/>
        <scheme val="minor"/>
      </rPr>
      <t>(SM = 0-128 assets; MD = 129-512 assets; LG = Unlimited assets)</t>
    </r>
  </si>
  <si>
    <r>
      <t xml:space="preserve">COPYRIGHT </t>
    </r>
    <r>
      <rPr>
        <sz val="11"/>
        <color theme="1"/>
        <rFont val="Calibri"/>
        <family val="2"/>
      </rPr>
      <t>©</t>
    </r>
    <r>
      <rPr>
        <sz val="8.6"/>
        <color theme="1"/>
        <rFont val="Calibri"/>
        <family val="2"/>
      </rPr>
      <t xml:space="preserve"> 2018 </t>
    </r>
    <r>
      <rPr>
        <sz val="11"/>
        <color theme="1"/>
        <rFont val="Calibri"/>
        <family val="2"/>
        <scheme val="minor"/>
      </rPr>
      <t>NEW MARKET SOLUTIONS, LLC. REPRODUCTION IN WHOLE OR PART WITHOUT EXPRESS WRITTEN PERMISSION IS PROHIBITED.</t>
    </r>
  </si>
  <si>
    <t>ALL CALCULATIONS ARE BASED ON NEW MARKET SOLUTIONS' INDEPENDENT ANALYSIS OF THE EXPECTED COSTS AND BENEFITS OF THE SOLUTION. THE RESULTS ARE MEANT TO BE USED AS PART OF FURTHER DISCUSSION ON THE MERITS OF INTEGRATING SYSTEMS AND CANNOT TAKE INTO CONSIDERATION EVERY CUSTOMER VARIABLE.</t>
  </si>
  <si>
    <t>ENTER YOUR DATA BELOW</t>
  </si>
  <si>
    <t xml:space="preserve">1. CALCULATE THE UPFRONT COST OF A NON-INTEGRATED PROXSAFE SYSTEM </t>
  </si>
  <si>
    <r>
      <t>SUMMARY OF NON-INTEGRATED PROXSAFE SYSTEM COSTS</t>
    </r>
    <r>
      <rPr>
        <b/>
        <sz val="16"/>
        <color rgb="FFFF0000"/>
        <rFont val="Calibri"/>
        <family val="2"/>
        <scheme val="minor"/>
      </rPr>
      <t xml:space="preserve"> </t>
    </r>
  </si>
  <si>
    <r>
      <t xml:space="preserve">upfront cost from above to administer </t>
    </r>
    <r>
      <rPr>
        <b/>
        <sz val="8"/>
        <rFont val="Calibri"/>
        <family val="2"/>
        <scheme val="minor"/>
      </rPr>
      <t>PROXSAFE</t>
    </r>
    <r>
      <rPr>
        <sz val="8"/>
        <rFont val="Calibri"/>
        <family val="2"/>
        <scheme val="minor"/>
      </rPr>
      <t xml:space="preserve"> </t>
    </r>
  </si>
  <si>
    <t>ONGOING ANNUAL SAVINGS</t>
  </si>
  <si>
    <r>
      <t xml:space="preserve">ongoing annual cost from above to adminster </t>
    </r>
    <r>
      <rPr>
        <b/>
        <sz val="8"/>
        <rFont val="Calibri"/>
        <family val="2"/>
        <scheme val="minor"/>
      </rPr>
      <t>PROXSAFE</t>
    </r>
    <r>
      <rPr>
        <sz val="8"/>
        <rFont val="Calibri"/>
        <family val="2"/>
        <scheme val="minor"/>
      </rPr>
      <t xml:space="preserve"> </t>
    </r>
  </si>
  <si>
    <r>
      <rPr>
        <b/>
        <sz val="12"/>
        <color theme="4" tint="-0.499984740745262"/>
        <rFont val="Calibri"/>
        <family val="2"/>
        <scheme val="minor"/>
      </rPr>
      <t>UPFRONT</t>
    </r>
    <r>
      <rPr>
        <sz val="12"/>
        <color theme="1"/>
        <rFont val="Calibri"/>
        <family val="2"/>
        <scheme val="minor"/>
      </rPr>
      <t xml:space="preserve"> costs of entering data into non-integrated systems </t>
    </r>
  </si>
  <si>
    <r>
      <rPr>
        <b/>
        <sz val="12"/>
        <color theme="4" tint="-0.499984740745262"/>
        <rFont val="Calibri"/>
        <family val="2"/>
        <scheme val="minor"/>
      </rPr>
      <t>UPFRONT</t>
    </r>
    <r>
      <rPr>
        <sz val="12"/>
        <color theme="1"/>
        <rFont val="Calibri"/>
        <family val="2"/>
        <scheme val="minor"/>
      </rPr>
      <t xml:space="preserve"> time in months needed for admin entering data into non-integrated systems</t>
    </r>
  </si>
  <si>
    <r>
      <rPr>
        <b/>
        <sz val="12"/>
        <color theme="5" tint="-0.499984740745262"/>
        <rFont val="Calibri"/>
        <family val="2"/>
        <scheme val="minor"/>
      </rPr>
      <t>ONGOING</t>
    </r>
    <r>
      <rPr>
        <b/>
        <sz val="12"/>
        <color theme="1"/>
        <rFont val="Calibri"/>
        <family val="2"/>
        <scheme val="minor"/>
      </rPr>
      <t xml:space="preserve"> </t>
    </r>
    <r>
      <rPr>
        <sz val="12"/>
        <color theme="1"/>
        <rFont val="Calibri"/>
        <family val="2"/>
        <scheme val="minor"/>
      </rPr>
      <t>annual</t>
    </r>
    <r>
      <rPr>
        <b/>
        <sz val="12"/>
        <color theme="1"/>
        <rFont val="Calibri"/>
        <family val="2"/>
        <scheme val="minor"/>
      </rPr>
      <t xml:space="preserve"> </t>
    </r>
    <r>
      <rPr>
        <sz val="12"/>
        <color theme="1"/>
        <rFont val="Calibri"/>
        <family val="2"/>
        <scheme val="minor"/>
      </rPr>
      <t>admin costs of administering non-integrated systems</t>
    </r>
  </si>
  <si>
    <r>
      <rPr>
        <b/>
        <sz val="12"/>
        <color theme="5" tint="-0.499984740745262"/>
        <rFont val="Calibri"/>
        <family val="2"/>
        <scheme val="minor"/>
      </rPr>
      <t xml:space="preserve">ONGOING </t>
    </r>
    <r>
      <rPr>
        <sz val="12"/>
        <color theme="1"/>
        <rFont val="Calibri"/>
        <family val="2"/>
        <scheme val="minor"/>
      </rPr>
      <t>hours needed each month for administering non-integrated systems</t>
    </r>
  </si>
  <si>
    <r>
      <t xml:space="preserve">TOTAL # OF PEOPLE to be added to the </t>
    </r>
    <r>
      <rPr>
        <b/>
        <sz val="13"/>
        <color theme="1"/>
        <rFont val="Calibri"/>
        <family val="2"/>
        <scheme val="minor"/>
      </rPr>
      <t>PROXSAFE SYSTEM</t>
    </r>
  </si>
  <si>
    <r>
      <rPr>
        <b/>
        <sz val="11"/>
        <color theme="1"/>
        <rFont val="Calibri"/>
        <family val="2"/>
        <scheme val="minor"/>
      </rPr>
      <t>TOTAL # OF ASSETS (KEYS)</t>
    </r>
    <r>
      <rPr>
        <b/>
        <sz val="11"/>
        <rFont val="Calibri"/>
        <family val="2"/>
        <scheme val="minor"/>
      </rPr>
      <t xml:space="preserve"> to be managed in the </t>
    </r>
    <r>
      <rPr>
        <b/>
        <sz val="13"/>
        <rFont val="Calibri"/>
        <family val="2"/>
        <scheme val="minor"/>
      </rPr>
      <t>PROXSAFE SYSTEM</t>
    </r>
  </si>
  <si>
    <r>
      <t xml:space="preserve">COMPARE THE COST AND ROI OF AN </t>
    </r>
    <r>
      <rPr>
        <b/>
        <u/>
        <sz val="16"/>
        <color theme="0"/>
        <rFont val="Calibri"/>
        <family val="2"/>
        <scheme val="minor"/>
      </rPr>
      <t>INTEGRATED</t>
    </r>
    <r>
      <rPr>
        <b/>
        <sz val="16"/>
        <color theme="0"/>
        <rFont val="Calibri"/>
        <family val="2"/>
        <scheme val="minor"/>
      </rPr>
      <t xml:space="preserve"> PROXSAFE SYSTEM </t>
    </r>
  </si>
  <si>
    <t>INTEGRATED C-CURE/PROXSAFE SYSTEM ROI CALCULATOR</t>
  </si>
  <si>
    <t>C-CURE integration option license</t>
  </si>
  <si>
    <t>Annual C-CURE SSA for integration license option</t>
  </si>
  <si>
    <r>
      <rPr>
        <b/>
        <sz val="14"/>
        <color rgb="FF7A0000"/>
        <rFont val="Calibri"/>
        <family val="2"/>
        <scheme val="minor"/>
      </rPr>
      <t>IMPORTANT:</t>
    </r>
    <r>
      <rPr>
        <b/>
        <sz val="14"/>
        <color rgb="FFC00000"/>
        <rFont val="Calibri"/>
        <family val="2"/>
        <scheme val="minor"/>
      </rPr>
      <t xml:space="preserve"> </t>
    </r>
    <r>
      <rPr>
        <b/>
        <sz val="14"/>
        <color theme="1"/>
        <rFont val="Calibri"/>
        <family val="2"/>
        <scheme val="minor"/>
      </rPr>
      <t xml:space="preserve">Assumption is that you are already managing a C-CURE 9000 system with cardholders. Calculations below reflect the estimated time and money required to add and maintain records in proxSafe: </t>
    </r>
    <r>
      <rPr>
        <b/>
        <u/>
        <sz val="14"/>
        <color rgb="FF7A0000"/>
        <rFont val="Calibri"/>
        <family val="2"/>
        <scheme val="minor"/>
      </rPr>
      <t xml:space="preserve"> Non-Integrated  vs. Integrated. </t>
    </r>
  </si>
  <si>
    <r>
      <t xml:space="preserve">AVERAGE # OF MINUTES spent entering necessary data </t>
    </r>
    <r>
      <rPr>
        <b/>
        <u/>
        <sz val="11"/>
        <color theme="1"/>
        <rFont val="Calibri"/>
        <family val="2"/>
        <scheme val="minor"/>
      </rPr>
      <t>per employee</t>
    </r>
    <r>
      <rPr>
        <b/>
        <sz val="11"/>
        <color theme="1"/>
        <rFont val="Calibri"/>
        <family val="2"/>
        <scheme val="minor"/>
      </rPr>
      <t xml:space="preserve"> in the</t>
    </r>
    <r>
      <rPr>
        <b/>
        <sz val="13"/>
        <color theme="1"/>
        <rFont val="Calibri"/>
        <family val="2"/>
        <scheme val="minor"/>
      </rPr>
      <t xml:space="preserve"> PROXSAFE SYSTEM:</t>
    </r>
    <r>
      <rPr>
        <b/>
        <sz val="11"/>
        <color theme="1"/>
        <rFont val="Calibri"/>
        <family val="2"/>
        <scheme val="minor"/>
      </rPr>
      <t xml:space="preserve">
1. Creating Person in System(s)
2. Creating Access Levels (Clearances)
3. Assigning Access Levels (Clearances) </t>
    </r>
  </si>
  <si>
    <r>
      <t xml:space="preserve">AVERAGE # OF HOURS spent weekly modifying records (adds/deletes/changes) in </t>
    </r>
    <r>
      <rPr>
        <b/>
        <sz val="13"/>
        <color theme="1"/>
        <rFont val="Calibri"/>
        <family val="2"/>
        <scheme val="minor"/>
      </rPr>
      <t>PROXSAFE</t>
    </r>
    <r>
      <rPr>
        <b/>
        <sz val="11"/>
        <color theme="1"/>
        <rFont val="Calibri"/>
        <family val="2"/>
        <scheme val="minor"/>
      </rPr>
      <t>:</t>
    </r>
  </si>
  <si>
    <r>
      <t>AVERAGE # OF HOURS spent weekly auditing system access (compliance) in</t>
    </r>
    <r>
      <rPr>
        <b/>
        <sz val="13"/>
        <color theme="1"/>
        <rFont val="Calibri"/>
        <family val="2"/>
        <scheme val="minor"/>
      </rPr>
      <t xml:space="preserve"> PROXSAFE:</t>
    </r>
  </si>
  <si>
    <t>instead, simply purchase these SSAs (your admin can spend their time on other tasks!)</t>
  </si>
  <si>
    <t>AVERAGE ANNUAL SALARY of security admin, including overhead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</si>
</sst>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quot;$&quot;#,##0.00"/>
    <numFmt numFmtId="165" formatCode="0.0"/>
    <numFmt numFmtId="166" formatCode="#,##0.0"/>
    <numFmt numFmtId="167" formatCode="&quot;$&quot;#,##0"/>
  </numFmts>
  <fonts count="46" x14ac:knownFonts="1">
    <font>
      <sz val="11"/>
      <color theme="1"/>
      <name val="Calibri"/>
      <family val="2"/>
      <scheme val="minor"/>
    </font>
    <font>
      <b/>
      <sz val="11"/>
      <color theme="1"/>
      <name val="Calibri"/>
      <family val="2"/>
      <scheme val="minor"/>
    </font>
    <font>
      <b/>
      <sz val="11"/>
      <color theme="0"/>
      <name val="Calibri"/>
      <family val="2"/>
      <scheme val="minor"/>
    </font>
    <font>
      <b/>
      <u/>
      <sz val="11"/>
      <color theme="0"/>
      <name val="Calibri"/>
      <family val="2"/>
      <scheme val="minor"/>
    </font>
    <font>
      <sz val="11"/>
      <color theme="0"/>
      <name val="Calibri"/>
      <family val="2"/>
      <scheme val="minor"/>
    </font>
    <font>
      <b/>
      <sz val="11"/>
      <color rgb="FFFF0000"/>
      <name val="Calibri"/>
      <family val="2"/>
      <scheme val="minor"/>
    </font>
    <font>
      <sz val="11"/>
      <color rgb="FFFF0000"/>
      <name val="Calibri"/>
      <family val="2"/>
      <scheme val="minor"/>
    </font>
    <font>
      <i/>
      <sz val="11"/>
      <color theme="0"/>
      <name val="Calibri"/>
      <family val="2"/>
      <scheme val="minor"/>
    </font>
    <font>
      <b/>
      <sz val="14"/>
      <color theme="1"/>
      <name val="Calibri"/>
      <family val="2"/>
      <scheme val="minor"/>
    </font>
    <font>
      <sz val="8"/>
      <name val="Calibri"/>
      <family val="2"/>
      <scheme val="minor"/>
    </font>
    <font>
      <b/>
      <sz val="12"/>
      <color rgb="FFFF0000"/>
      <name val="Calibri"/>
      <family val="2"/>
      <scheme val="minor"/>
    </font>
    <font>
      <b/>
      <sz val="12"/>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sz val="12"/>
      <color theme="4" tint="-0.499984740745262"/>
      <name val="Calibri"/>
      <family val="2"/>
      <scheme val="minor"/>
    </font>
    <font>
      <b/>
      <sz val="12"/>
      <color theme="5" tint="-0.499984740745262"/>
      <name val="Calibri"/>
      <family val="2"/>
      <scheme val="minor"/>
    </font>
    <font>
      <b/>
      <u/>
      <sz val="12"/>
      <name val="Calibri"/>
      <family val="2"/>
      <scheme val="minor"/>
    </font>
    <font>
      <b/>
      <sz val="14"/>
      <color rgb="FFFF0000"/>
      <name val="Calibri"/>
      <family val="2"/>
      <scheme val="minor"/>
    </font>
    <font>
      <b/>
      <u/>
      <sz val="11"/>
      <color rgb="FFFF0000"/>
      <name val="Calibri"/>
      <family val="2"/>
      <scheme val="minor"/>
    </font>
    <font>
      <i/>
      <sz val="11"/>
      <color rgb="FFFF0000"/>
      <name val="Calibri"/>
      <family val="2"/>
      <scheme val="minor"/>
    </font>
    <font>
      <sz val="8"/>
      <color rgb="FFFF0000"/>
      <name val="Calibri"/>
      <family val="2"/>
      <scheme val="minor"/>
    </font>
    <font>
      <b/>
      <sz val="11"/>
      <name val="Calibri"/>
      <family val="2"/>
      <scheme val="minor"/>
    </font>
    <font>
      <sz val="9"/>
      <color theme="1"/>
      <name val="Calibri"/>
      <family val="2"/>
      <scheme val="minor"/>
    </font>
    <font>
      <sz val="11"/>
      <name val="Calibri"/>
      <family val="2"/>
      <scheme val="minor"/>
    </font>
    <font>
      <b/>
      <sz val="14"/>
      <color theme="1" tint="0.249977111117893"/>
      <name val="Calibri"/>
      <family val="2"/>
      <scheme val="minor"/>
    </font>
    <font>
      <b/>
      <sz val="14"/>
      <color rgb="FFC00000"/>
      <name val="Calibri"/>
      <family val="2"/>
      <scheme val="minor"/>
    </font>
    <font>
      <b/>
      <sz val="12"/>
      <color rgb="FFC00000"/>
      <name val="Calibri"/>
      <family val="2"/>
      <scheme val="minor"/>
    </font>
    <font>
      <b/>
      <sz val="16"/>
      <color theme="0"/>
      <name val="Calibri"/>
      <family val="2"/>
      <scheme val="minor"/>
    </font>
    <font>
      <b/>
      <sz val="16"/>
      <color theme="1"/>
      <name val="Calibri"/>
      <family val="2"/>
      <scheme val="minor"/>
    </font>
    <font>
      <sz val="11"/>
      <color theme="1"/>
      <name val="Calibri"/>
      <family val="2"/>
    </font>
    <font>
      <sz val="8.6"/>
      <color theme="1"/>
      <name val="Calibri"/>
      <family val="2"/>
    </font>
    <font>
      <u/>
      <sz val="11"/>
      <color theme="10"/>
      <name val="Calibri"/>
      <family val="2"/>
      <scheme val="minor"/>
    </font>
    <font>
      <b/>
      <u/>
      <sz val="12"/>
      <color theme="0"/>
      <name val="Calibri"/>
      <family val="2"/>
      <scheme val="minor"/>
    </font>
    <font>
      <b/>
      <sz val="16"/>
      <color rgb="FFFF0000"/>
      <name val="Calibri"/>
      <family val="2"/>
      <scheme val="minor"/>
    </font>
    <font>
      <b/>
      <sz val="14"/>
      <name val="Calibri"/>
      <family val="2"/>
      <scheme val="minor"/>
    </font>
    <font>
      <b/>
      <sz val="8"/>
      <color rgb="FFFF0000"/>
      <name val="Calibri"/>
      <family val="2"/>
      <scheme val="minor"/>
    </font>
    <font>
      <b/>
      <sz val="20"/>
      <color theme="1"/>
      <name val="Calibri"/>
      <family val="2"/>
      <scheme val="minor"/>
    </font>
    <font>
      <b/>
      <sz val="14"/>
      <color rgb="FF7A0000"/>
      <name val="Calibri"/>
      <family val="2"/>
      <scheme val="minor"/>
    </font>
    <font>
      <b/>
      <i/>
      <sz val="12"/>
      <name val="Calibri"/>
      <family val="2"/>
      <scheme val="minor"/>
    </font>
    <font>
      <b/>
      <u/>
      <sz val="14"/>
      <color rgb="FF7A0000"/>
      <name val="Calibri"/>
      <family val="2"/>
      <scheme val="minor"/>
    </font>
    <font>
      <b/>
      <u/>
      <sz val="11"/>
      <color theme="1"/>
      <name val="Calibri"/>
      <family val="2"/>
      <scheme val="minor"/>
    </font>
    <font>
      <b/>
      <sz val="13"/>
      <color theme="1"/>
      <name val="Calibri"/>
      <family val="2"/>
      <scheme val="minor"/>
    </font>
    <font>
      <b/>
      <sz val="13"/>
      <name val="Calibri"/>
      <family val="2"/>
      <scheme val="minor"/>
    </font>
    <font>
      <b/>
      <sz val="8"/>
      <name val="Calibri"/>
      <family val="2"/>
      <scheme val="minor"/>
    </font>
    <font>
      <b/>
      <u/>
      <sz val="16"/>
      <color theme="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7A0000"/>
        <bgColor indexed="64"/>
      </patternFill>
    </fill>
    <fill>
      <patternFill patternType="solid">
        <fgColor theme="6"/>
        <bgColor indexed="64"/>
      </patternFill>
    </fill>
  </fills>
  <borders count="20">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s>
  <cellStyleXfs count="2">
    <xf numFmtId="0" fontId="0" fillId="0" borderId="0"/>
    <xf numFmtId="0" fontId="32" fillId="0" borderId="0" applyNumberFormat="0" applyFill="0" applyBorder="0" applyAlignment="0" applyProtection="0"/>
  </cellStyleXfs>
  <cellXfs count="138">
    <xf numFmtId="0" fontId="0" fillId="0" borderId="0" xfId="0"/>
    <xf numFmtId="0" fontId="0" fillId="0" borderId="0" xfId="0" applyAlignment="1">
      <alignment wrapText="1"/>
    </xf>
    <xf numFmtId="0" fontId="1" fillId="0" borderId="0" xfId="0" applyFont="1"/>
    <xf numFmtId="0" fontId="3" fillId="2" borderId="1" xfId="0" applyFont="1" applyFill="1" applyBorder="1" applyAlignment="1">
      <alignment horizontal="center" wrapText="1"/>
    </xf>
    <xf numFmtId="0" fontId="0" fillId="0" borderId="0" xfId="0" applyBorder="1" applyAlignment="1">
      <alignment wrapText="1"/>
    </xf>
    <xf numFmtId="0" fontId="4" fillId="0" borderId="0" xfId="0" applyFont="1"/>
    <xf numFmtId="0" fontId="4" fillId="3" borderId="0" xfId="0" applyFont="1" applyFill="1"/>
    <xf numFmtId="0" fontId="0" fillId="0" borderId="0" xfId="0" applyFill="1"/>
    <xf numFmtId="0" fontId="0" fillId="2" borderId="0" xfId="0" applyFill="1"/>
    <xf numFmtId="0" fontId="1" fillId="2" borderId="0" xfId="0" applyFont="1" applyFill="1"/>
    <xf numFmtId="0" fontId="0" fillId="0" borderId="0" xfId="0" applyBorder="1"/>
    <xf numFmtId="0" fontId="5" fillId="0" borderId="0" xfId="0" applyFont="1" applyBorder="1" applyAlignment="1">
      <alignment horizontal="right" wrapText="1"/>
    </xf>
    <xf numFmtId="0" fontId="2" fillId="3" borderId="0" xfId="0" applyFont="1" applyFill="1" applyBorder="1" applyAlignment="1">
      <alignment horizontal="center"/>
    </xf>
    <xf numFmtId="0" fontId="0" fillId="3" borderId="0" xfId="0" applyFill="1" applyBorder="1" applyAlignment="1">
      <alignment wrapText="1"/>
    </xf>
    <xf numFmtId="0" fontId="0" fillId="3" borderId="0" xfId="0" applyFill="1" applyBorder="1"/>
    <xf numFmtId="0" fontId="0" fillId="3" borderId="0" xfId="0" applyFill="1"/>
    <xf numFmtId="0" fontId="6" fillId="3" borderId="0" xfId="0" applyFont="1" applyFill="1"/>
    <xf numFmtId="0" fontId="4" fillId="3" borderId="0" xfId="0" applyFont="1" applyFill="1" applyBorder="1"/>
    <xf numFmtId="0" fontId="7" fillId="3" borderId="0" xfId="0" applyFont="1" applyFill="1" applyBorder="1" applyAlignment="1">
      <alignment horizontal="left"/>
    </xf>
    <xf numFmtId="0" fontId="5" fillId="3" borderId="0" xfId="0" applyFont="1" applyFill="1" applyBorder="1"/>
    <xf numFmtId="0" fontId="3" fillId="3" borderId="0" xfId="0" applyFont="1" applyFill="1" applyBorder="1" applyAlignment="1">
      <alignment horizontal="center" wrapText="1"/>
    </xf>
    <xf numFmtId="0" fontId="0" fillId="3" borderId="2" xfId="0" applyFill="1" applyBorder="1" applyAlignment="1">
      <alignment wrapText="1"/>
    </xf>
    <xf numFmtId="0" fontId="0" fillId="3" borderId="0" xfId="0" applyFill="1" applyAlignment="1">
      <alignment wrapText="1"/>
    </xf>
    <xf numFmtId="0" fontId="3" fillId="2" borderId="1" xfId="0" applyFont="1" applyFill="1" applyBorder="1" applyAlignment="1">
      <alignment horizontal="right" wrapText="1"/>
    </xf>
    <xf numFmtId="0" fontId="0" fillId="3" borderId="3" xfId="0" applyFill="1" applyBorder="1"/>
    <xf numFmtId="0" fontId="1" fillId="3" borderId="0" xfId="0" applyFont="1" applyFill="1"/>
    <xf numFmtId="0" fontId="10" fillId="3" borderId="3" xfId="0" applyFont="1" applyFill="1" applyBorder="1" applyAlignment="1">
      <alignment horizontal="center"/>
    </xf>
    <xf numFmtId="0" fontId="11" fillId="3" borderId="0" xfId="0" applyFont="1" applyFill="1" applyBorder="1" applyAlignment="1">
      <alignment horizontal="right" wrapText="1"/>
    </xf>
    <xf numFmtId="6" fontId="11" fillId="3" borderId="3" xfId="0" applyNumberFormat="1" applyFont="1" applyFill="1" applyBorder="1" applyAlignment="1">
      <alignment horizontal="center"/>
    </xf>
    <xf numFmtId="166" fontId="13" fillId="3" borderId="3" xfId="0" applyNumberFormat="1" applyFont="1" applyFill="1" applyBorder="1" applyAlignment="1">
      <alignment horizontal="center"/>
    </xf>
    <xf numFmtId="0" fontId="11" fillId="3" borderId="0" xfId="0" applyFont="1" applyFill="1" applyBorder="1" applyAlignment="1">
      <alignment horizontal="right"/>
    </xf>
    <xf numFmtId="6" fontId="13" fillId="3" borderId="3" xfId="0" applyNumberFormat="1" applyFont="1" applyFill="1" applyBorder="1" applyAlignment="1">
      <alignment horizontal="center"/>
    </xf>
    <xf numFmtId="0" fontId="8" fillId="3" borderId="0" xfId="0" applyFont="1" applyFill="1" applyAlignment="1">
      <alignment horizontal="center" wrapText="1"/>
    </xf>
    <xf numFmtId="0" fontId="2" fillId="3" borderId="0" xfId="0" applyFont="1" applyFill="1"/>
    <xf numFmtId="8" fontId="9" fillId="3" borderId="0" xfId="0" applyNumberFormat="1" applyFont="1" applyFill="1" applyBorder="1"/>
    <xf numFmtId="0" fontId="18" fillId="3" borderId="0" xfId="0" applyFont="1" applyFill="1" applyAlignment="1">
      <alignment horizontal="center" wrapText="1"/>
    </xf>
    <xf numFmtId="0" fontId="6" fillId="3" borderId="0" xfId="0" applyFont="1" applyFill="1" applyBorder="1"/>
    <xf numFmtId="0" fontId="20" fillId="3" borderId="0" xfId="0" applyFont="1" applyFill="1" applyBorder="1"/>
    <xf numFmtId="164" fontId="20" fillId="3" borderId="0" xfId="0" applyNumberFormat="1" applyFont="1" applyFill="1"/>
    <xf numFmtId="0" fontId="20" fillId="3" borderId="0" xfId="0" applyFont="1" applyFill="1" applyBorder="1" applyAlignment="1">
      <alignment horizontal="left"/>
    </xf>
    <xf numFmtId="0" fontId="20" fillId="3" borderId="0" xfId="0" applyFont="1" applyFill="1"/>
    <xf numFmtId="164" fontId="20" fillId="3" borderId="0" xfId="0" applyNumberFormat="1" applyFont="1" applyFill="1" applyBorder="1"/>
    <xf numFmtId="165" fontId="5" fillId="3" borderId="0" xfId="0" applyNumberFormat="1" applyFont="1" applyFill="1" applyBorder="1"/>
    <xf numFmtId="6" fontId="5" fillId="3" borderId="0" xfId="0" applyNumberFormat="1" applyFont="1" applyFill="1" applyBorder="1"/>
    <xf numFmtId="0" fontId="5" fillId="3" borderId="0" xfId="0" applyFont="1" applyFill="1"/>
    <xf numFmtId="0" fontId="6" fillId="0" borderId="0" xfId="0" applyFont="1"/>
    <xf numFmtId="0" fontId="21" fillId="3" borderId="0" xfId="0" applyFont="1" applyFill="1" applyBorder="1" applyAlignment="1">
      <alignment horizontal="left" wrapText="1"/>
    </xf>
    <xf numFmtId="0" fontId="6" fillId="3" borderId="4" xfId="0" applyFont="1" applyFill="1" applyBorder="1"/>
    <xf numFmtId="0" fontId="21" fillId="3" borderId="3" xfId="0" applyFont="1" applyFill="1" applyBorder="1" applyAlignment="1">
      <alignment horizontal="center" wrapText="1"/>
    </xf>
    <xf numFmtId="0" fontId="5" fillId="3" borderId="3" xfId="0" applyFont="1" applyFill="1" applyBorder="1"/>
    <xf numFmtId="0" fontId="6" fillId="3" borderId="3" xfId="0" applyFont="1" applyFill="1" applyBorder="1"/>
    <xf numFmtId="3" fontId="20" fillId="0" borderId="0" xfId="0" applyNumberFormat="1" applyFont="1" applyFill="1" applyBorder="1"/>
    <xf numFmtId="4" fontId="20" fillId="3" borderId="0" xfId="0" applyNumberFormat="1" applyFont="1" applyFill="1" applyBorder="1"/>
    <xf numFmtId="0" fontId="8" fillId="3" borderId="0" xfId="0" applyFont="1" applyFill="1" applyAlignment="1">
      <alignment horizontal="center" wrapText="1"/>
    </xf>
    <xf numFmtId="6" fontId="0" fillId="0" borderId="0" xfId="0" applyNumberFormat="1"/>
    <xf numFmtId="0" fontId="9" fillId="5" borderId="0" xfId="0" applyFont="1" applyFill="1" applyBorder="1" applyAlignment="1">
      <alignment horizontal="center" wrapText="1"/>
    </xf>
    <xf numFmtId="0" fontId="13" fillId="5" borderId="0" xfId="0" applyFont="1" applyFill="1" applyBorder="1" applyAlignment="1">
      <alignment horizontal="right" wrapText="1"/>
    </xf>
    <xf numFmtId="0" fontId="21" fillId="5" borderId="0" xfId="0" applyFont="1" applyFill="1" applyBorder="1" applyAlignment="1">
      <alignment horizontal="left" wrapText="1"/>
    </xf>
    <xf numFmtId="6" fontId="11" fillId="5" borderId="0" xfId="0" applyNumberFormat="1" applyFont="1" applyFill="1" applyBorder="1"/>
    <xf numFmtId="8" fontId="9" fillId="5" borderId="0" xfId="0" applyNumberFormat="1" applyFont="1" applyFill="1" applyBorder="1"/>
    <xf numFmtId="6" fontId="17" fillId="5" borderId="0" xfId="0" applyNumberFormat="1" applyFont="1" applyFill="1" applyBorder="1"/>
    <xf numFmtId="0" fontId="13" fillId="5" borderId="0" xfId="0" applyFont="1" applyFill="1" applyBorder="1" applyAlignment="1">
      <alignment wrapText="1"/>
    </xf>
    <xf numFmtId="0" fontId="14" fillId="5" borderId="3" xfId="0" applyFont="1" applyFill="1" applyBorder="1" applyAlignment="1">
      <alignment wrapText="1"/>
    </xf>
    <xf numFmtId="0" fontId="12" fillId="5" borderId="0" xfId="0" applyFont="1" applyFill="1" applyBorder="1" applyAlignment="1">
      <alignment wrapText="1"/>
    </xf>
    <xf numFmtId="164" fontId="12" fillId="5" borderId="3" xfId="0" applyNumberFormat="1" applyFont="1" applyFill="1" applyBorder="1" applyAlignment="1">
      <alignment horizontal="center"/>
    </xf>
    <xf numFmtId="167" fontId="12" fillId="5" borderId="3" xfId="0" applyNumberFormat="1" applyFont="1" applyFill="1" applyBorder="1" applyAlignment="1">
      <alignment horizontal="center"/>
    </xf>
    <xf numFmtId="167" fontId="13" fillId="5" borderId="3" xfId="0" applyNumberFormat="1" applyFont="1" applyFill="1" applyBorder="1" applyAlignment="1">
      <alignment horizontal="center"/>
    </xf>
    <xf numFmtId="0" fontId="10" fillId="5" borderId="0" xfId="0" applyFont="1" applyFill="1" applyBorder="1" applyAlignment="1">
      <alignment horizontal="right" wrapText="1"/>
    </xf>
    <xf numFmtId="165" fontId="10" fillId="5" borderId="3" xfId="0" applyNumberFormat="1" applyFont="1" applyFill="1" applyBorder="1" applyAlignment="1">
      <alignment horizontal="center"/>
    </xf>
    <xf numFmtId="0" fontId="19" fillId="2" borderId="0" xfId="0" applyFont="1" applyFill="1" applyBorder="1" applyAlignment="1">
      <alignment horizontal="left" wrapText="1"/>
    </xf>
    <xf numFmtId="0" fontId="3" fillId="2" borderId="0" xfId="0" applyFont="1" applyFill="1" applyBorder="1" applyAlignment="1">
      <alignment horizontal="left" wrapText="1"/>
    </xf>
    <xf numFmtId="0" fontId="1" fillId="4" borderId="11" xfId="0" applyFont="1" applyFill="1" applyBorder="1" applyAlignment="1">
      <alignment wrapText="1"/>
    </xf>
    <xf numFmtId="0" fontId="22" fillId="4" borderId="11" xfId="0" applyFont="1" applyFill="1" applyBorder="1" applyAlignment="1">
      <alignment wrapText="1"/>
    </xf>
    <xf numFmtId="0" fontId="1" fillId="4" borderId="13" xfId="0" applyFont="1" applyFill="1" applyBorder="1" applyAlignment="1">
      <alignment wrapText="1"/>
    </xf>
    <xf numFmtId="0" fontId="0" fillId="2" borderId="0" xfId="0" applyFill="1" applyAlignment="1">
      <alignment wrapText="1"/>
    </xf>
    <xf numFmtId="0" fontId="0" fillId="2" borderId="3" xfId="0" applyFill="1" applyBorder="1"/>
    <xf numFmtId="0" fontId="4" fillId="2" borderId="0" xfId="0" applyFont="1" applyFill="1"/>
    <xf numFmtId="0" fontId="2" fillId="2" borderId="0" xfId="0" applyFont="1" applyFill="1"/>
    <xf numFmtId="0" fontId="0" fillId="2" borderId="0" xfId="0" applyFill="1" applyBorder="1"/>
    <xf numFmtId="0" fontId="11" fillId="3" borderId="3" xfId="0" applyFont="1" applyFill="1" applyBorder="1" applyAlignment="1">
      <alignment horizontal="center" wrapText="1"/>
    </xf>
    <xf numFmtId="0" fontId="9" fillId="3" borderId="3" xfId="0" applyFont="1" applyFill="1" applyBorder="1" applyAlignment="1">
      <alignment horizontal="center" wrapText="1"/>
    </xf>
    <xf numFmtId="0" fontId="24" fillId="3" borderId="0" xfId="0" applyFont="1" applyFill="1"/>
    <xf numFmtId="0" fontId="22" fillId="3" borderId="0" xfId="0" applyFont="1" applyFill="1"/>
    <xf numFmtId="167" fontId="24" fillId="3" borderId="0" xfId="0" applyNumberFormat="1" applyFont="1" applyFill="1"/>
    <xf numFmtId="167" fontId="20" fillId="3" borderId="0" xfId="0" applyNumberFormat="1" applyFont="1" applyFill="1"/>
    <xf numFmtId="0" fontId="6" fillId="2" borderId="0" xfId="0" applyFont="1" applyFill="1"/>
    <xf numFmtId="6" fontId="20" fillId="2" borderId="0" xfId="0" applyNumberFormat="1" applyFont="1" applyFill="1"/>
    <xf numFmtId="0" fontId="20" fillId="2" borderId="0" xfId="0" applyFont="1" applyFill="1"/>
    <xf numFmtId="0" fontId="6" fillId="2" borderId="4" xfId="0" applyFont="1" applyFill="1" applyBorder="1"/>
    <xf numFmtId="0" fontId="32" fillId="3" borderId="0" xfId="1" applyFill="1" applyAlignment="1">
      <alignment wrapText="1"/>
    </xf>
    <xf numFmtId="0" fontId="1" fillId="2" borderId="12" xfId="0" applyFont="1" applyFill="1" applyBorder="1"/>
    <xf numFmtId="0" fontId="12" fillId="0" borderId="3" xfId="0" applyFont="1" applyBorder="1" applyAlignment="1">
      <alignment horizontal="center"/>
    </xf>
    <xf numFmtId="165" fontId="10" fillId="3" borderId="3" xfId="0" applyNumberFormat="1" applyFont="1" applyFill="1" applyBorder="1" applyAlignment="1">
      <alignment horizontal="right"/>
    </xf>
    <xf numFmtId="0" fontId="12" fillId="3" borderId="3" xfId="0" applyFont="1" applyFill="1" applyBorder="1"/>
    <xf numFmtId="0" fontId="12" fillId="4" borderId="9" xfId="0" applyFont="1" applyFill="1" applyBorder="1" applyAlignment="1">
      <alignment vertical="center" wrapText="1"/>
    </xf>
    <xf numFmtId="0" fontId="12" fillId="4" borderId="7" xfId="0" applyFont="1" applyFill="1" applyBorder="1" applyAlignment="1">
      <alignment vertical="center" wrapText="1"/>
    </xf>
    <xf numFmtId="165" fontId="13" fillId="4" borderId="10" xfId="0" applyNumberFormat="1" applyFont="1" applyFill="1" applyBorder="1" applyAlignment="1">
      <alignment horizontal="center" vertical="center"/>
    </xf>
    <xf numFmtId="6" fontId="13" fillId="4" borderId="8" xfId="0" applyNumberFormat="1" applyFont="1" applyFill="1" applyBorder="1" applyAlignment="1">
      <alignment horizontal="center" vertical="center"/>
    </xf>
    <xf numFmtId="6" fontId="12" fillId="4" borderId="7" xfId="0" applyNumberFormat="1" applyFont="1" applyFill="1" applyBorder="1" applyAlignment="1">
      <alignment vertical="center"/>
    </xf>
    <xf numFmtId="0" fontId="1" fillId="4" borderId="11" xfId="0" applyFont="1" applyFill="1" applyBorder="1" applyAlignment="1">
      <alignment vertical="center" wrapText="1"/>
    </xf>
    <xf numFmtId="6" fontId="27" fillId="5" borderId="0" xfId="0" applyNumberFormat="1" applyFont="1" applyFill="1" applyBorder="1"/>
    <xf numFmtId="0" fontId="27" fillId="5" borderId="0" xfId="0" applyFont="1" applyFill="1" applyBorder="1"/>
    <xf numFmtId="9" fontId="27" fillId="5" borderId="0" xfId="0" applyNumberFormat="1" applyFont="1" applyFill="1" applyBorder="1"/>
    <xf numFmtId="0" fontId="36" fillId="3" borderId="0" xfId="0" applyFont="1" applyFill="1" applyAlignment="1">
      <alignment horizontal="left" wrapText="1"/>
    </xf>
    <xf numFmtId="0" fontId="0" fillId="8" borderId="0" xfId="0" applyFill="1" applyAlignment="1">
      <alignment wrapText="1"/>
    </xf>
    <xf numFmtId="0" fontId="0" fillId="8" borderId="0" xfId="0" applyFill="1"/>
    <xf numFmtId="0" fontId="6" fillId="8" borderId="0" xfId="0" applyFont="1" applyFill="1"/>
    <xf numFmtId="0" fontId="5" fillId="2" borderId="0" xfId="0" applyFont="1" applyFill="1"/>
    <xf numFmtId="0" fontId="33" fillId="2" borderId="19" xfId="0" applyFont="1" applyFill="1" applyBorder="1" applyAlignment="1">
      <alignment horizontal="center" wrapText="1"/>
    </xf>
    <xf numFmtId="0" fontId="38" fillId="3" borderId="0" xfId="0" applyFont="1" applyFill="1" applyBorder="1" applyAlignment="1">
      <alignment horizontal="right"/>
    </xf>
    <xf numFmtId="2" fontId="11" fillId="3" borderId="3" xfId="0" applyNumberFormat="1" applyFont="1" applyFill="1" applyBorder="1" applyAlignment="1">
      <alignment horizontal="center"/>
    </xf>
    <xf numFmtId="2" fontId="13" fillId="4" borderId="8" xfId="0" applyNumberFormat="1" applyFont="1" applyFill="1" applyBorder="1" applyAlignment="1">
      <alignment horizontal="center" vertical="center"/>
    </xf>
    <xf numFmtId="1" fontId="39" fillId="10" borderId="14" xfId="0" applyNumberFormat="1" applyFont="1" applyFill="1" applyBorder="1" applyAlignment="1" applyProtection="1">
      <alignment horizontal="center" vertical="center"/>
      <protection locked="0"/>
    </xf>
    <xf numFmtId="0" fontId="39" fillId="10" borderId="15" xfId="0" applyFont="1" applyFill="1" applyBorder="1" applyAlignment="1" applyProtection="1">
      <alignment horizontal="center" vertical="center"/>
      <protection locked="0"/>
    </xf>
    <xf numFmtId="164" fontId="39" fillId="10" borderId="16" xfId="0" applyNumberFormat="1" applyFont="1" applyFill="1" applyBorder="1" applyAlignment="1" applyProtection="1">
      <alignment horizontal="center" vertical="center"/>
      <protection locked="0"/>
    </xf>
    <xf numFmtId="0" fontId="39" fillId="10" borderId="14" xfId="0" applyFont="1" applyFill="1" applyBorder="1" applyAlignment="1" applyProtection="1">
      <alignment horizontal="center" vertical="center"/>
      <protection locked="0"/>
    </xf>
    <xf numFmtId="0" fontId="39" fillId="10" borderId="16" xfId="0" applyFont="1" applyFill="1" applyBorder="1" applyAlignment="1" applyProtection="1">
      <alignment horizontal="center" vertical="center"/>
      <protection locked="0"/>
    </xf>
    <xf numFmtId="0" fontId="28" fillId="6" borderId="0"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5" fillId="5" borderId="4" xfId="0" applyFont="1" applyFill="1" applyBorder="1" applyAlignment="1">
      <alignment horizontal="center" wrapText="1"/>
    </xf>
    <xf numFmtId="0" fontId="35" fillId="5" borderId="0" xfId="0" applyFont="1" applyFill="1" applyBorder="1" applyAlignment="1">
      <alignment horizontal="center" wrapText="1"/>
    </xf>
    <xf numFmtId="0" fontId="29" fillId="7" borderId="11" xfId="0" applyFont="1" applyFill="1" applyBorder="1" applyAlignment="1">
      <alignment horizontal="center" vertical="center"/>
    </xf>
    <xf numFmtId="0" fontId="29" fillId="7" borderId="17" xfId="0" applyFont="1" applyFill="1" applyBorder="1" applyAlignment="1">
      <alignment horizontal="center" vertical="center"/>
    </xf>
    <xf numFmtId="0" fontId="29" fillId="7" borderId="12" xfId="0" applyFont="1" applyFill="1" applyBorder="1" applyAlignment="1">
      <alignment horizontal="center" vertical="center"/>
    </xf>
    <xf numFmtId="0" fontId="2" fillId="3" borderId="0" xfId="0" applyFont="1" applyFill="1" applyBorder="1" applyAlignment="1">
      <alignment horizontal="center" wrapText="1"/>
    </xf>
    <xf numFmtId="0" fontId="19" fillId="3" borderId="0" xfId="0" applyFont="1" applyFill="1" applyBorder="1" applyAlignment="1">
      <alignment horizontal="center" wrapText="1"/>
    </xf>
    <xf numFmtId="0" fontId="28" fillId="3" borderId="4"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8" fillId="3" borderId="0" xfId="0" applyFont="1" applyFill="1" applyAlignment="1">
      <alignment horizont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9" fillId="4" borderId="5" xfId="0" applyFont="1" applyFill="1" applyBorder="1" applyAlignment="1">
      <alignment horizontal="center"/>
    </xf>
    <xf numFmtId="0" fontId="29" fillId="4" borderId="6" xfId="0" applyFont="1" applyFill="1" applyBorder="1" applyAlignment="1">
      <alignment horizontal="center"/>
    </xf>
    <xf numFmtId="8" fontId="9" fillId="5" borderId="0" xfId="0" applyNumberFormat="1"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7A00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2774461</xdr:colOff>
      <xdr:row>53</xdr:row>
      <xdr:rowOff>175845</xdr:rowOff>
    </xdr:from>
    <xdr:to>
      <xdr:col>0</xdr:col>
      <xdr:colOff>4444999</xdr:colOff>
      <xdr:row>57</xdr:row>
      <xdr:rowOff>126999</xdr:rowOff>
    </xdr:to>
    <xdr:sp macro="" textlink="">
      <xdr:nvSpPr>
        <xdr:cNvPr id="24" name="Arrow: Striped Right 23">
          <a:extLst>
            <a:ext uri="{FF2B5EF4-FFF2-40B4-BE49-F238E27FC236}">
              <a16:creationId xmlns:a16="http://schemas.microsoft.com/office/drawing/2014/main" id="{70167E4E-0CB7-4144-9544-7A87F6733C03}"/>
            </a:ext>
          </a:extLst>
        </xdr:cNvPr>
        <xdr:cNvSpPr/>
      </xdr:nvSpPr>
      <xdr:spPr>
        <a:xfrm>
          <a:off x="2774461" y="17057076"/>
          <a:ext cx="1670538" cy="1260231"/>
        </a:xfrm>
        <a:prstGeom prst="stripedRightArrow">
          <a:avLst>
            <a:gd name="adj1" fmla="val 65504"/>
            <a:gd name="adj2" fmla="val 70930"/>
          </a:avLst>
        </a:prstGeom>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editAs="oneCell">
    <xdr:from>
      <xdr:col>0</xdr:col>
      <xdr:colOff>139159</xdr:colOff>
      <xdr:row>0</xdr:row>
      <xdr:rowOff>68385</xdr:rowOff>
    </xdr:from>
    <xdr:to>
      <xdr:col>0</xdr:col>
      <xdr:colOff>1379220</xdr:colOff>
      <xdr:row>0</xdr:row>
      <xdr:rowOff>514808</xdr:rowOff>
    </xdr:to>
    <xdr:pic>
      <xdr:nvPicPr>
        <xdr:cNvPr id="3" name="Picture 2">
          <a:extLst>
            <a:ext uri="{FF2B5EF4-FFF2-40B4-BE49-F238E27FC236}">
              <a16:creationId xmlns:a16="http://schemas.microsoft.com/office/drawing/2014/main" id="{F5FC6254-9286-45E5-805B-45BEEB4463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159" y="68385"/>
          <a:ext cx="1240061" cy="446423"/>
        </a:xfrm>
        <a:prstGeom prst="rect">
          <a:avLst/>
        </a:prstGeom>
      </xdr:spPr>
    </xdr:pic>
    <xdr:clientData/>
  </xdr:twoCellAnchor>
  <xdr:twoCellAnchor>
    <xdr:from>
      <xdr:col>1</xdr:col>
      <xdr:colOff>2207846</xdr:colOff>
      <xdr:row>9</xdr:row>
      <xdr:rowOff>9769</xdr:rowOff>
    </xdr:from>
    <xdr:to>
      <xdr:col>2</xdr:col>
      <xdr:colOff>0</xdr:colOff>
      <xdr:row>14</xdr:row>
      <xdr:rowOff>48847</xdr:rowOff>
    </xdr:to>
    <xdr:sp macro="" textlink="">
      <xdr:nvSpPr>
        <xdr:cNvPr id="4" name="Arrow: Left 3">
          <a:extLst>
            <a:ext uri="{FF2B5EF4-FFF2-40B4-BE49-F238E27FC236}">
              <a16:creationId xmlns:a16="http://schemas.microsoft.com/office/drawing/2014/main" id="{07C05AC5-49CD-4ACE-9BBD-5436B74B426B}"/>
            </a:ext>
          </a:extLst>
        </xdr:cNvPr>
        <xdr:cNvSpPr/>
      </xdr:nvSpPr>
      <xdr:spPr>
        <a:xfrm>
          <a:off x="8372231" y="5900615"/>
          <a:ext cx="1064846" cy="1357924"/>
        </a:xfrm>
        <a:prstGeom prst="leftArrow">
          <a:avLst/>
        </a:prstGeom>
        <a:solidFill>
          <a:srgbClr val="002060"/>
        </a:solidFill>
        <a:ln>
          <a:noFill/>
        </a:ln>
        <a:effectLst>
          <a:outerShdw blurRad="50800" dist="38100" dir="5400000" algn="t"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b="1"/>
            <a:t> SEE YOUR RESULTS</a:t>
          </a:r>
        </a:p>
      </xdr:txBody>
    </xdr:sp>
    <xdr:clientData/>
  </xdr:twoCellAnchor>
  <xdr:twoCellAnchor>
    <xdr:from>
      <xdr:col>1</xdr:col>
      <xdr:colOff>1963615</xdr:colOff>
      <xdr:row>27</xdr:row>
      <xdr:rowOff>175259</xdr:rowOff>
    </xdr:from>
    <xdr:to>
      <xdr:col>1</xdr:col>
      <xdr:colOff>3268981</xdr:colOff>
      <xdr:row>30</xdr:row>
      <xdr:rowOff>410308</xdr:rowOff>
    </xdr:to>
    <xdr:sp macro="" textlink="">
      <xdr:nvSpPr>
        <xdr:cNvPr id="11" name="Arrow: Left 10">
          <a:extLst>
            <a:ext uri="{FF2B5EF4-FFF2-40B4-BE49-F238E27FC236}">
              <a16:creationId xmlns:a16="http://schemas.microsoft.com/office/drawing/2014/main" id="{D8AA3E19-A9EA-4938-A89B-EFF69FD0088B}"/>
            </a:ext>
          </a:extLst>
        </xdr:cNvPr>
        <xdr:cNvSpPr/>
      </xdr:nvSpPr>
      <xdr:spPr>
        <a:xfrm>
          <a:off x="8128000" y="11497797"/>
          <a:ext cx="1305366" cy="1309665"/>
        </a:xfrm>
        <a:prstGeom prst="leftArrow">
          <a:avLst/>
        </a:prstGeom>
        <a:solidFill>
          <a:srgbClr val="002060"/>
        </a:solidFill>
        <a:ln>
          <a:noFill/>
        </a:ln>
        <a:effectLst>
          <a:outerShdw blurRad="50800" dist="38100" dir="5400000" algn="t"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n-US" sz="1200" b="1">
              <a:solidFill>
                <a:schemeClr val="lt1"/>
              </a:solidFill>
              <a:latin typeface="+mn-lt"/>
              <a:ea typeface="+mn-ea"/>
              <a:cs typeface="+mn-cs"/>
            </a:rPr>
            <a:t>RESULTS</a:t>
          </a:r>
        </a:p>
      </xdr:txBody>
    </xdr:sp>
    <xdr:clientData/>
  </xdr:twoCellAnchor>
  <xdr:twoCellAnchor>
    <xdr:from>
      <xdr:col>2</xdr:col>
      <xdr:colOff>18561</xdr:colOff>
      <xdr:row>6</xdr:row>
      <xdr:rowOff>60961</xdr:rowOff>
    </xdr:from>
    <xdr:to>
      <xdr:col>6</xdr:col>
      <xdr:colOff>1817078</xdr:colOff>
      <xdr:row>6</xdr:row>
      <xdr:rowOff>361462</xdr:rowOff>
    </xdr:to>
    <xdr:sp macro="" textlink="">
      <xdr:nvSpPr>
        <xdr:cNvPr id="9" name="TextBox 8">
          <a:extLst>
            <a:ext uri="{FF2B5EF4-FFF2-40B4-BE49-F238E27FC236}">
              <a16:creationId xmlns:a16="http://schemas.microsoft.com/office/drawing/2014/main" id="{E081E585-6EEA-43EF-89F7-2E1BA2A3C716}"/>
            </a:ext>
          </a:extLst>
        </xdr:cNvPr>
        <xdr:cNvSpPr txBox="1"/>
      </xdr:nvSpPr>
      <xdr:spPr>
        <a:xfrm>
          <a:off x="9455638" y="2796346"/>
          <a:ext cx="6136055" cy="3005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a:t>Used to calculate Small, Medium or Large integration license</a:t>
          </a:r>
          <a:r>
            <a:rPr lang="en-US" sz="1200" b="0" i="1" baseline="0"/>
            <a:t> for ROI calculations at the end.</a:t>
          </a:r>
        </a:p>
      </xdr:txBody>
    </xdr:sp>
    <xdr:clientData/>
  </xdr:twoCellAnchor>
  <xdr:twoCellAnchor>
    <xdr:from>
      <xdr:col>2</xdr:col>
      <xdr:colOff>8792</xdr:colOff>
      <xdr:row>6</xdr:row>
      <xdr:rowOff>351692</xdr:rowOff>
    </xdr:from>
    <xdr:to>
      <xdr:col>6</xdr:col>
      <xdr:colOff>1914769</xdr:colOff>
      <xdr:row>7</xdr:row>
      <xdr:rowOff>876300</xdr:rowOff>
    </xdr:to>
    <xdr:sp macro="" textlink="">
      <xdr:nvSpPr>
        <xdr:cNvPr id="13" name="TextBox 12">
          <a:extLst>
            <a:ext uri="{FF2B5EF4-FFF2-40B4-BE49-F238E27FC236}">
              <a16:creationId xmlns:a16="http://schemas.microsoft.com/office/drawing/2014/main" id="{A5848598-7914-4D46-9044-0AE075CCDB66}"/>
            </a:ext>
          </a:extLst>
        </xdr:cNvPr>
        <xdr:cNvSpPr txBox="1"/>
      </xdr:nvSpPr>
      <xdr:spPr>
        <a:xfrm>
          <a:off x="9445869" y="3087077"/>
          <a:ext cx="6243515" cy="9056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b="0" i="1"/>
            <a:t>We will</a:t>
          </a:r>
          <a:r>
            <a:rPr lang="en-US" sz="1200" b="0" i="1" baseline="0"/>
            <a:t> multiply this number by the number of employees you're adding to proxSafe and then convert to months to get the Total Upfront Time it requires your admin to administer proxSafe.</a:t>
          </a:r>
        </a:p>
      </xdr:txBody>
    </xdr:sp>
    <xdr:clientData/>
  </xdr:twoCellAnchor>
  <xdr:twoCellAnchor>
    <xdr:from>
      <xdr:col>2</xdr:col>
      <xdr:colOff>61938</xdr:colOff>
      <xdr:row>8</xdr:row>
      <xdr:rowOff>71706</xdr:rowOff>
    </xdr:from>
    <xdr:to>
      <xdr:col>6</xdr:col>
      <xdr:colOff>1895231</xdr:colOff>
      <xdr:row>9</xdr:row>
      <xdr:rowOff>109322</xdr:rowOff>
    </xdr:to>
    <xdr:sp macro="" textlink="">
      <xdr:nvSpPr>
        <xdr:cNvPr id="14" name="TextBox 13">
          <a:extLst>
            <a:ext uri="{FF2B5EF4-FFF2-40B4-BE49-F238E27FC236}">
              <a16:creationId xmlns:a16="http://schemas.microsoft.com/office/drawing/2014/main" id="{AA88B5DF-68D6-4458-8617-1F0B58B3C2C8}"/>
            </a:ext>
          </a:extLst>
        </xdr:cNvPr>
        <xdr:cNvSpPr txBox="1"/>
      </xdr:nvSpPr>
      <xdr:spPr>
        <a:xfrm>
          <a:off x="9499015" y="4077091"/>
          <a:ext cx="6170831" cy="40884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a:t>We will convert this into an hourly rate using 2087</a:t>
          </a:r>
          <a:r>
            <a:rPr lang="en-US" sz="1200" b="0" i="1" baseline="0"/>
            <a:t> working hours per year. </a:t>
          </a:r>
          <a:endParaRPr lang="en-US" sz="1200" b="0" i="1"/>
        </a:p>
      </xdr:txBody>
    </xdr:sp>
    <xdr:clientData/>
  </xdr:twoCellAnchor>
  <xdr:twoCellAnchor>
    <xdr:from>
      <xdr:col>2</xdr:col>
      <xdr:colOff>26181</xdr:colOff>
      <xdr:row>12</xdr:row>
      <xdr:rowOff>136764</xdr:rowOff>
    </xdr:from>
    <xdr:to>
      <xdr:col>6</xdr:col>
      <xdr:colOff>1787770</xdr:colOff>
      <xdr:row>13</xdr:row>
      <xdr:rowOff>126999</xdr:rowOff>
    </xdr:to>
    <xdr:sp macro="" textlink="">
      <xdr:nvSpPr>
        <xdr:cNvPr id="16" name="TextBox 15">
          <a:extLst>
            <a:ext uri="{FF2B5EF4-FFF2-40B4-BE49-F238E27FC236}">
              <a16:creationId xmlns:a16="http://schemas.microsoft.com/office/drawing/2014/main" id="{2F7F4992-FA39-463F-8E32-65ED3232285C}"/>
            </a:ext>
          </a:extLst>
        </xdr:cNvPr>
        <xdr:cNvSpPr txBox="1"/>
      </xdr:nvSpPr>
      <xdr:spPr>
        <a:xfrm>
          <a:off x="9463258" y="6789610"/>
          <a:ext cx="6099127" cy="3516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baseline="0"/>
            <a:t>We convert the number of minutes from B8 to months (1 hr = .00136986 months).</a:t>
          </a:r>
          <a:endParaRPr lang="en-US" sz="1200" b="0" i="1"/>
        </a:p>
      </xdr:txBody>
    </xdr:sp>
    <xdr:clientData/>
  </xdr:twoCellAnchor>
  <xdr:twoCellAnchor>
    <xdr:from>
      <xdr:col>2</xdr:col>
      <xdr:colOff>22861</xdr:colOff>
      <xdr:row>16</xdr:row>
      <xdr:rowOff>0</xdr:rowOff>
    </xdr:from>
    <xdr:to>
      <xdr:col>6</xdr:col>
      <xdr:colOff>1934309</xdr:colOff>
      <xdr:row>17</xdr:row>
      <xdr:rowOff>556846</xdr:rowOff>
    </xdr:to>
    <xdr:sp macro="" textlink="">
      <xdr:nvSpPr>
        <xdr:cNvPr id="19" name="TextBox 18">
          <a:extLst>
            <a:ext uri="{FF2B5EF4-FFF2-40B4-BE49-F238E27FC236}">
              <a16:creationId xmlns:a16="http://schemas.microsoft.com/office/drawing/2014/main" id="{34461242-4C56-468F-80AA-54D01CCAE4A6}"/>
            </a:ext>
          </a:extLst>
        </xdr:cNvPr>
        <xdr:cNvSpPr txBox="1"/>
      </xdr:nvSpPr>
      <xdr:spPr>
        <a:xfrm>
          <a:off x="9459938" y="8174698"/>
          <a:ext cx="6248986" cy="11451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b="0" i="1" baseline="0"/>
            <a:t>Enter how many hours you spend weekly on average modifying data in proxSafe.</a:t>
          </a:r>
        </a:p>
        <a:p>
          <a:endParaRPr lang="en-US" sz="1200" b="0" i="1" baseline="0"/>
        </a:p>
        <a:p>
          <a:r>
            <a:rPr lang="en-US" sz="1200" b="0" i="1" baseline="0"/>
            <a:t>We add the hours you spend weekly auditing the data in proxSafe for compliance.</a:t>
          </a:r>
          <a:endParaRPr lang="en-US" sz="1200" b="0" i="1"/>
        </a:p>
      </xdr:txBody>
    </xdr:sp>
    <xdr:clientData/>
  </xdr:twoCellAnchor>
  <xdr:twoCellAnchor>
    <xdr:from>
      <xdr:col>2</xdr:col>
      <xdr:colOff>45719</xdr:colOff>
      <xdr:row>14</xdr:row>
      <xdr:rowOff>52010</xdr:rowOff>
    </xdr:from>
    <xdr:to>
      <xdr:col>6</xdr:col>
      <xdr:colOff>1935238</xdr:colOff>
      <xdr:row>15</xdr:row>
      <xdr:rowOff>12096</xdr:rowOff>
    </xdr:to>
    <xdr:sp macro="" textlink="">
      <xdr:nvSpPr>
        <xdr:cNvPr id="21" name="TextBox 20">
          <a:extLst>
            <a:ext uri="{FF2B5EF4-FFF2-40B4-BE49-F238E27FC236}">
              <a16:creationId xmlns:a16="http://schemas.microsoft.com/office/drawing/2014/main" id="{69B9C70D-64A1-4116-B129-08231B9306DE}"/>
            </a:ext>
          </a:extLst>
        </xdr:cNvPr>
        <xdr:cNvSpPr txBox="1"/>
      </xdr:nvSpPr>
      <xdr:spPr>
        <a:xfrm>
          <a:off x="9492100" y="6982581"/>
          <a:ext cx="6231709" cy="2987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rgbClr val="7A0000"/>
              </a:solidFill>
            </a:rPr>
            <a:t>NOW...FOR THE ONGOING COSTS</a:t>
          </a:r>
          <a:endParaRPr lang="en-US" sz="1600" b="1">
            <a:solidFill>
              <a:srgbClr val="7A0000"/>
            </a:solidFill>
          </a:endParaRPr>
        </a:p>
      </xdr:txBody>
    </xdr:sp>
    <xdr:clientData/>
  </xdr:twoCellAnchor>
  <xdr:twoCellAnchor>
    <xdr:from>
      <xdr:col>2</xdr:col>
      <xdr:colOff>15241</xdr:colOff>
      <xdr:row>34</xdr:row>
      <xdr:rowOff>22860</xdr:rowOff>
    </xdr:from>
    <xdr:to>
      <xdr:col>6</xdr:col>
      <xdr:colOff>1836617</xdr:colOff>
      <xdr:row>35</xdr:row>
      <xdr:rowOff>30480</xdr:rowOff>
    </xdr:to>
    <xdr:sp macro="" textlink="">
      <xdr:nvSpPr>
        <xdr:cNvPr id="23" name="TextBox 22">
          <a:extLst>
            <a:ext uri="{FF2B5EF4-FFF2-40B4-BE49-F238E27FC236}">
              <a16:creationId xmlns:a16="http://schemas.microsoft.com/office/drawing/2014/main" id="{3B6FA27E-8C6E-4F29-8460-581D0FF7D4CF}"/>
            </a:ext>
          </a:extLst>
        </xdr:cNvPr>
        <xdr:cNvSpPr txBox="1"/>
      </xdr:nvSpPr>
      <xdr:spPr>
        <a:xfrm>
          <a:off x="9452318" y="12742398"/>
          <a:ext cx="6158914" cy="3397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a:t>This</a:t>
          </a:r>
          <a:r>
            <a:rPr lang="en-US" sz="1200" b="0" i="1" baseline="0"/>
            <a:t> comes from your entry in B7 (</a:t>
          </a:r>
          <a:r>
            <a:rPr lang="en-US" sz="1200" b="0" i="1"/>
            <a:t>Small, Medium or Large).</a:t>
          </a:r>
          <a:endParaRPr lang="en-US" sz="1200" b="0" i="1" baseline="0"/>
        </a:p>
      </xdr:txBody>
    </xdr:sp>
    <xdr:clientData/>
  </xdr:twoCellAnchor>
  <xdr:twoCellAnchor>
    <xdr:from>
      <xdr:col>2</xdr:col>
      <xdr:colOff>15241</xdr:colOff>
      <xdr:row>35</xdr:row>
      <xdr:rowOff>53340</xdr:rowOff>
    </xdr:from>
    <xdr:to>
      <xdr:col>6</xdr:col>
      <xdr:colOff>1553309</xdr:colOff>
      <xdr:row>36</xdr:row>
      <xdr:rowOff>68580</xdr:rowOff>
    </xdr:to>
    <xdr:sp macro="" textlink="">
      <xdr:nvSpPr>
        <xdr:cNvPr id="25" name="TextBox 24">
          <a:extLst>
            <a:ext uri="{FF2B5EF4-FFF2-40B4-BE49-F238E27FC236}">
              <a16:creationId xmlns:a16="http://schemas.microsoft.com/office/drawing/2014/main" id="{1748F009-C5DD-44FF-88AD-E534F749B717}"/>
            </a:ext>
          </a:extLst>
        </xdr:cNvPr>
        <xdr:cNvSpPr txBox="1"/>
      </xdr:nvSpPr>
      <xdr:spPr>
        <a:xfrm>
          <a:off x="9452318" y="13105032"/>
          <a:ext cx="5875606" cy="3376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a:t>Fixed cost from Software House.</a:t>
          </a:r>
          <a:endParaRPr lang="en-US" sz="1200" b="0" i="1" baseline="0"/>
        </a:p>
      </xdr:txBody>
    </xdr:sp>
    <xdr:clientData/>
  </xdr:twoCellAnchor>
  <xdr:twoCellAnchor>
    <xdr:from>
      <xdr:col>2</xdr:col>
      <xdr:colOff>38100</xdr:colOff>
      <xdr:row>39</xdr:row>
      <xdr:rowOff>182880</xdr:rowOff>
    </xdr:from>
    <xdr:to>
      <xdr:col>6</xdr:col>
      <xdr:colOff>1436077</xdr:colOff>
      <xdr:row>41</xdr:row>
      <xdr:rowOff>15240</xdr:rowOff>
    </xdr:to>
    <xdr:sp macro="" textlink="">
      <xdr:nvSpPr>
        <xdr:cNvPr id="26" name="TextBox 25">
          <a:extLst>
            <a:ext uri="{FF2B5EF4-FFF2-40B4-BE49-F238E27FC236}">
              <a16:creationId xmlns:a16="http://schemas.microsoft.com/office/drawing/2014/main" id="{C3E2684E-5073-4892-B7F4-E13043842323}"/>
            </a:ext>
          </a:extLst>
        </xdr:cNvPr>
        <xdr:cNvSpPr txBox="1"/>
      </xdr:nvSpPr>
      <xdr:spPr>
        <a:xfrm>
          <a:off x="9475177" y="14250572"/>
          <a:ext cx="5735515" cy="33059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a:t>Fixed cost from New Market Solutions.</a:t>
          </a:r>
          <a:endParaRPr lang="en-US" sz="1200" b="0" i="1" baseline="0"/>
        </a:p>
      </xdr:txBody>
    </xdr:sp>
    <xdr:clientData/>
  </xdr:twoCellAnchor>
  <xdr:twoCellAnchor>
    <xdr:from>
      <xdr:col>2</xdr:col>
      <xdr:colOff>30479</xdr:colOff>
      <xdr:row>41</xdr:row>
      <xdr:rowOff>38100</xdr:rowOff>
    </xdr:from>
    <xdr:to>
      <xdr:col>6</xdr:col>
      <xdr:colOff>1836616</xdr:colOff>
      <xdr:row>48</xdr:row>
      <xdr:rowOff>58616</xdr:rowOff>
    </xdr:to>
    <xdr:sp macro="" textlink="">
      <xdr:nvSpPr>
        <xdr:cNvPr id="27" name="TextBox 26">
          <a:extLst>
            <a:ext uri="{FF2B5EF4-FFF2-40B4-BE49-F238E27FC236}">
              <a16:creationId xmlns:a16="http://schemas.microsoft.com/office/drawing/2014/main" id="{54ED625D-6216-4C33-9A1A-D2D09B95115B}"/>
            </a:ext>
          </a:extLst>
        </xdr:cNvPr>
        <xdr:cNvSpPr txBox="1"/>
      </xdr:nvSpPr>
      <xdr:spPr>
        <a:xfrm>
          <a:off x="9467556" y="14604023"/>
          <a:ext cx="6143675" cy="155428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a:t>Fixed cost from Software House.</a:t>
          </a:r>
          <a:endParaRPr lang="en-US" sz="1200" b="0" i="1" baseline="0"/>
        </a:p>
      </xdr:txBody>
    </xdr:sp>
    <xdr:clientData/>
  </xdr:twoCellAnchor>
  <xdr:twoCellAnchor>
    <xdr:from>
      <xdr:col>2</xdr:col>
      <xdr:colOff>15240</xdr:colOff>
      <xdr:row>51</xdr:row>
      <xdr:rowOff>23249</xdr:rowOff>
    </xdr:from>
    <xdr:to>
      <xdr:col>5</xdr:col>
      <xdr:colOff>1546860</xdr:colOff>
      <xdr:row>54</xdr:row>
      <xdr:rowOff>9769</xdr:rowOff>
    </xdr:to>
    <xdr:sp macro="" textlink="">
      <xdr:nvSpPr>
        <xdr:cNvPr id="28" name="TextBox 27">
          <a:extLst>
            <a:ext uri="{FF2B5EF4-FFF2-40B4-BE49-F238E27FC236}">
              <a16:creationId xmlns:a16="http://schemas.microsoft.com/office/drawing/2014/main" id="{245E4CF4-433F-4D19-9188-3C2099297FE6}"/>
            </a:ext>
          </a:extLst>
        </xdr:cNvPr>
        <xdr:cNvSpPr txBox="1"/>
      </xdr:nvSpPr>
      <xdr:spPr>
        <a:xfrm>
          <a:off x="9452317" y="16709095"/>
          <a:ext cx="4306081" cy="5726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effectLst/>
            </a:rPr>
            <a:t>ROI = [(Upfront Cost</a:t>
          </a:r>
          <a:r>
            <a:rPr lang="en-US" sz="1200" i="1" baseline="0">
              <a:effectLst/>
            </a:rPr>
            <a:t> of non-integrated</a:t>
          </a:r>
          <a:r>
            <a:rPr lang="en-US" sz="1200" i="1">
              <a:effectLst/>
            </a:rPr>
            <a:t> - Investment</a:t>
          </a:r>
          <a:r>
            <a:rPr lang="en-US" sz="1200" i="1" baseline="0">
              <a:effectLst/>
            </a:rPr>
            <a:t> in integration</a:t>
          </a:r>
          <a:r>
            <a:rPr lang="en-US" sz="1200" i="1">
              <a:effectLst/>
            </a:rPr>
            <a:t> /Investment in integration)].</a:t>
          </a:r>
          <a:endParaRPr lang="en-US" sz="1200" b="0" i="1" baseline="0"/>
        </a:p>
      </xdr:txBody>
    </xdr:sp>
    <xdr:clientData/>
  </xdr:twoCellAnchor>
  <xdr:twoCellAnchor>
    <xdr:from>
      <xdr:col>2</xdr:col>
      <xdr:colOff>15240</xdr:colOff>
      <xdr:row>56</xdr:row>
      <xdr:rowOff>136768</xdr:rowOff>
    </xdr:from>
    <xdr:to>
      <xdr:col>5</xdr:col>
      <xdr:colOff>1546860</xdr:colOff>
      <xdr:row>57</xdr:row>
      <xdr:rowOff>332153</xdr:rowOff>
    </xdr:to>
    <xdr:sp macro="" textlink="">
      <xdr:nvSpPr>
        <xdr:cNvPr id="29" name="TextBox 28">
          <a:extLst>
            <a:ext uri="{FF2B5EF4-FFF2-40B4-BE49-F238E27FC236}">
              <a16:creationId xmlns:a16="http://schemas.microsoft.com/office/drawing/2014/main" id="{807F83E5-5550-4CDB-89CC-D1ED38584B87}"/>
            </a:ext>
          </a:extLst>
        </xdr:cNvPr>
        <xdr:cNvSpPr txBox="1"/>
      </xdr:nvSpPr>
      <xdr:spPr>
        <a:xfrm>
          <a:off x="9452317" y="17965614"/>
          <a:ext cx="4306081" cy="6056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effectLst/>
            </a:rPr>
            <a:t>ROI = [(Ongoing Cost</a:t>
          </a:r>
          <a:r>
            <a:rPr lang="en-US" sz="1200" i="1" baseline="0">
              <a:effectLst/>
            </a:rPr>
            <a:t> of non integrated</a:t>
          </a:r>
          <a:r>
            <a:rPr lang="en-US" sz="1200" i="1">
              <a:effectLst/>
            </a:rPr>
            <a:t> - Investment</a:t>
          </a:r>
          <a:r>
            <a:rPr lang="en-US" sz="1200" i="1" baseline="0">
              <a:effectLst/>
            </a:rPr>
            <a:t> in integration SSA </a:t>
          </a:r>
          <a:r>
            <a:rPr lang="en-US" sz="1200" i="1">
              <a:effectLst/>
            </a:rPr>
            <a:t> /Investment in integration SSA)].</a:t>
          </a:r>
        </a:p>
        <a:p>
          <a:endParaRPr lang="en-US" sz="1200" i="1">
            <a:effectLst/>
          </a:endParaRPr>
        </a:p>
        <a:p>
          <a:endParaRPr lang="en-US" sz="1100" b="0" i="1" baseline="0"/>
        </a:p>
      </xdr:txBody>
    </xdr:sp>
    <xdr:clientData/>
  </xdr:twoCellAnchor>
  <xdr:twoCellAnchor>
    <xdr:from>
      <xdr:col>2</xdr:col>
      <xdr:colOff>7620</xdr:colOff>
      <xdr:row>48</xdr:row>
      <xdr:rowOff>29305</xdr:rowOff>
    </xdr:from>
    <xdr:to>
      <xdr:col>5</xdr:col>
      <xdr:colOff>1539240</xdr:colOff>
      <xdr:row>50</xdr:row>
      <xdr:rowOff>80493</xdr:rowOff>
    </xdr:to>
    <xdr:sp macro="" textlink="">
      <xdr:nvSpPr>
        <xdr:cNvPr id="30" name="TextBox 29">
          <a:extLst>
            <a:ext uri="{FF2B5EF4-FFF2-40B4-BE49-F238E27FC236}">
              <a16:creationId xmlns:a16="http://schemas.microsoft.com/office/drawing/2014/main" id="{629FE382-55B9-438B-9D82-052CA7DE53F2}"/>
            </a:ext>
          </a:extLst>
        </xdr:cNvPr>
        <xdr:cNvSpPr txBox="1"/>
      </xdr:nvSpPr>
      <xdr:spPr>
        <a:xfrm>
          <a:off x="9444697" y="15630767"/>
          <a:ext cx="4306081" cy="4810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i="1">
              <a:effectLst/>
            </a:rPr>
            <a:t>Upfront cost taken from B28.</a:t>
          </a:r>
          <a:endParaRPr lang="en-US" sz="1200" b="0" i="1" baseline="0"/>
        </a:p>
      </xdr:txBody>
    </xdr:sp>
    <xdr:clientData/>
  </xdr:twoCellAnchor>
  <xdr:twoCellAnchor>
    <xdr:from>
      <xdr:col>2</xdr:col>
      <xdr:colOff>15240</xdr:colOff>
      <xdr:row>49</xdr:row>
      <xdr:rowOff>203197</xdr:rowOff>
    </xdr:from>
    <xdr:to>
      <xdr:col>5</xdr:col>
      <xdr:colOff>1546860</xdr:colOff>
      <xdr:row>51</xdr:row>
      <xdr:rowOff>76392</xdr:rowOff>
    </xdr:to>
    <xdr:sp macro="" textlink="">
      <xdr:nvSpPr>
        <xdr:cNvPr id="31" name="TextBox 30">
          <a:extLst>
            <a:ext uri="{FF2B5EF4-FFF2-40B4-BE49-F238E27FC236}">
              <a16:creationId xmlns:a16="http://schemas.microsoft.com/office/drawing/2014/main" id="{193A1F79-B67E-4BAE-92E5-97622D803418}"/>
            </a:ext>
          </a:extLst>
        </xdr:cNvPr>
        <xdr:cNvSpPr txBox="1"/>
      </xdr:nvSpPr>
      <xdr:spPr>
        <a:xfrm>
          <a:off x="9452317" y="16000043"/>
          <a:ext cx="4306081" cy="4007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i="1">
              <a:effectLst/>
            </a:rPr>
            <a:t>Cost of integration licenses from B37.</a:t>
          </a:r>
          <a:endParaRPr lang="en-US" sz="1200" b="0" i="1" baseline="0"/>
        </a:p>
      </xdr:txBody>
    </xdr:sp>
    <xdr:clientData/>
  </xdr:twoCellAnchor>
  <xdr:twoCellAnchor>
    <xdr:from>
      <xdr:col>2</xdr:col>
      <xdr:colOff>15240</xdr:colOff>
      <xdr:row>53</xdr:row>
      <xdr:rowOff>175846</xdr:rowOff>
    </xdr:from>
    <xdr:to>
      <xdr:col>5</xdr:col>
      <xdr:colOff>1546860</xdr:colOff>
      <xdr:row>55</xdr:row>
      <xdr:rowOff>162949</xdr:rowOff>
    </xdr:to>
    <xdr:sp macro="" textlink="">
      <xdr:nvSpPr>
        <xdr:cNvPr id="32" name="TextBox 31">
          <a:extLst>
            <a:ext uri="{FF2B5EF4-FFF2-40B4-BE49-F238E27FC236}">
              <a16:creationId xmlns:a16="http://schemas.microsoft.com/office/drawing/2014/main" id="{0554FAF9-1972-4DBB-9F02-7A2B30E15846}"/>
            </a:ext>
          </a:extLst>
        </xdr:cNvPr>
        <xdr:cNvSpPr txBox="1"/>
      </xdr:nvSpPr>
      <xdr:spPr>
        <a:xfrm>
          <a:off x="9452317" y="17057077"/>
          <a:ext cx="4306081" cy="6123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i="1">
              <a:effectLst/>
            </a:rPr>
            <a:t>Ongoing cost taken from B30.</a:t>
          </a:r>
        </a:p>
      </xdr:txBody>
    </xdr:sp>
    <xdr:clientData/>
  </xdr:twoCellAnchor>
  <xdr:twoCellAnchor>
    <xdr:from>
      <xdr:col>2</xdr:col>
      <xdr:colOff>15240</xdr:colOff>
      <xdr:row>55</xdr:row>
      <xdr:rowOff>15240</xdr:rowOff>
    </xdr:from>
    <xdr:to>
      <xdr:col>5</xdr:col>
      <xdr:colOff>1546860</xdr:colOff>
      <xdr:row>56</xdr:row>
      <xdr:rowOff>156308</xdr:rowOff>
    </xdr:to>
    <xdr:sp macro="" textlink="">
      <xdr:nvSpPr>
        <xdr:cNvPr id="33" name="TextBox 32">
          <a:extLst>
            <a:ext uri="{FF2B5EF4-FFF2-40B4-BE49-F238E27FC236}">
              <a16:creationId xmlns:a16="http://schemas.microsoft.com/office/drawing/2014/main" id="{9BB1F11B-1969-469C-AAF6-2EC2AC2AEC36}"/>
            </a:ext>
          </a:extLst>
        </xdr:cNvPr>
        <xdr:cNvSpPr txBox="1"/>
      </xdr:nvSpPr>
      <xdr:spPr>
        <a:xfrm>
          <a:off x="9452317" y="17521702"/>
          <a:ext cx="4306081" cy="4634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effectLst/>
            </a:rPr>
            <a:t>Costs of SSAs only, taken from B43.</a:t>
          </a:r>
          <a:endParaRPr lang="en-US" sz="1200" b="0" i="1" baseline="0"/>
        </a:p>
      </xdr:txBody>
    </xdr:sp>
    <xdr:clientData/>
  </xdr:twoCellAnchor>
  <xdr:twoCellAnchor editAs="oneCell">
    <xdr:from>
      <xdr:col>6</xdr:col>
      <xdr:colOff>0</xdr:colOff>
      <xdr:row>60</xdr:row>
      <xdr:rowOff>136771</xdr:rowOff>
    </xdr:from>
    <xdr:to>
      <xdr:col>6</xdr:col>
      <xdr:colOff>1682388</xdr:colOff>
      <xdr:row>63</xdr:row>
      <xdr:rowOff>185585</xdr:rowOff>
    </xdr:to>
    <xdr:pic>
      <xdr:nvPicPr>
        <xdr:cNvPr id="35" name="Picture 34">
          <a:extLst>
            <a:ext uri="{FF2B5EF4-FFF2-40B4-BE49-F238E27FC236}">
              <a16:creationId xmlns:a16="http://schemas.microsoft.com/office/drawing/2014/main" id="{765BD9BF-7BFE-42D8-8277-7DBB186923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74615" y="21619309"/>
          <a:ext cx="1682388" cy="605661"/>
        </a:xfrm>
        <a:prstGeom prst="rect">
          <a:avLst/>
        </a:prstGeom>
      </xdr:spPr>
    </xdr:pic>
    <xdr:clientData/>
  </xdr:twoCellAnchor>
  <xdr:twoCellAnchor>
    <xdr:from>
      <xdr:col>2</xdr:col>
      <xdr:colOff>61351</xdr:colOff>
      <xdr:row>32</xdr:row>
      <xdr:rowOff>78153</xdr:rowOff>
    </xdr:from>
    <xdr:to>
      <xdr:col>6</xdr:col>
      <xdr:colOff>1397001</xdr:colOff>
      <xdr:row>32</xdr:row>
      <xdr:rowOff>340342</xdr:rowOff>
    </xdr:to>
    <xdr:sp macro="" textlink="">
      <xdr:nvSpPr>
        <xdr:cNvPr id="37" name="TextBox 36">
          <a:extLst>
            <a:ext uri="{FF2B5EF4-FFF2-40B4-BE49-F238E27FC236}">
              <a16:creationId xmlns:a16="http://schemas.microsoft.com/office/drawing/2014/main" id="{9B65D08C-CBB2-4CDE-A47F-CC2742863F41}"/>
            </a:ext>
          </a:extLst>
        </xdr:cNvPr>
        <xdr:cNvSpPr txBox="1"/>
      </xdr:nvSpPr>
      <xdr:spPr>
        <a:xfrm>
          <a:off x="9498428" y="13491307"/>
          <a:ext cx="5673188" cy="2621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rgbClr val="7A0000"/>
              </a:solidFill>
            </a:rPr>
            <a:t>NOW, LET'S COMPARE THE COST OF INTEGRATING</a:t>
          </a:r>
          <a:endParaRPr lang="en-US" sz="1600" b="1">
            <a:solidFill>
              <a:srgbClr val="7A0000"/>
            </a:solidFill>
          </a:endParaRPr>
        </a:p>
      </xdr:txBody>
    </xdr:sp>
    <xdr:clientData/>
  </xdr:twoCellAnchor>
  <xdr:twoCellAnchor>
    <xdr:from>
      <xdr:col>2</xdr:col>
      <xdr:colOff>29308</xdr:colOff>
      <xdr:row>22</xdr:row>
      <xdr:rowOff>107461</xdr:rowOff>
    </xdr:from>
    <xdr:to>
      <xdr:col>6</xdr:col>
      <xdr:colOff>1871785</xdr:colOff>
      <xdr:row>23</xdr:row>
      <xdr:rowOff>126999</xdr:rowOff>
    </xdr:to>
    <xdr:sp macro="" textlink="">
      <xdr:nvSpPr>
        <xdr:cNvPr id="36" name="TextBox 35">
          <a:extLst>
            <a:ext uri="{FF2B5EF4-FFF2-40B4-BE49-F238E27FC236}">
              <a16:creationId xmlns:a16="http://schemas.microsoft.com/office/drawing/2014/main" id="{EB8279C7-74AD-4100-B350-1F4C1DC2539F}"/>
            </a:ext>
          </a:extLst>
        </xdr:cNvPr>
        <xdr:cNvSpPr txBox="1"/>
      </xdr:nvSpPr>
      <xdr:spPr>
        <a:xfrm>
          <a:off x="9466385" y="10648461"/>
          <a:ext cx="6180015" cy="3419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baseline="0">
              <a:solidFill>
                <a:schemeClr val="dk1"/>
              </a:solidFill>
              <a:effectLst/>
              <a:latin typeface="+mn-lt"/>
              <a:ea typeface="+mn-ea"/>
              <a:cs typeface="+mn-cs"/>
            </a:rPr>
            <a:t>Monthly costs x 12 months.</a:t>
          </a:r>
        </a:p>
      </xdr:txBody>
    </xdr:sp>
    <xdr:clientData/>
  </xdr:twoCellAnchor>
  <xdr:twoCellAnchor>
    <xdr:from>
      <xdr:col>2</xdr:col>
      <xdr:colOff>48261</xdr:colOff>
      <xdr:row>18</xdr:row>
      <xdr:rowOff>58615</xdr:rowOff>
    </xdr:from>
    <xdr:to>
      <xdr:col>6</xdr:col>
      <xdr:colOff>1729154</xdr:colOff>
      <xdr:row>20</xdr:row>
      <xdr:rowOff>84015</xdr:rowOff>
    </xdr:to>
    <xdr:sp macro="" textlink="">
      <xdr:nvSpPr>
        <xdr:cNvPr id="38" name="TextBox 37">
          <a:extLst>
            <a:ext uri="{FF2B5EF4-FFF2-40B4-BE49-F238E27FC236}">
              <a16:creationId xmlns:a16="http://schemas.microsoft.com/office/drawing/2014/main" id="{76CCE87E-6559-42F8-8D09-3E208C730CF9}"/>
            </a:ext>
          </a:extLst>
        </xdr:cNvPr>
        <xdr:cNvSpPr txBox="1"/>
      </xdr:nvSpPr>
      <xdr:spPr>
        <a:xfrm>
          <a:off x="9485338" y="9388230"/>
          <a:ext cx="6018431" cy="4943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US" sz="1200" b="0" i="1"/>
        </a:p>
      </xdr:txBody>
    </xdr:sp>
    <xdr:clientData/>
  </xdr:twoCellAnchor>
  <xdr:twoCellAnchor>
    <xdr:from>
      <xdr:col>2</xdr:col>
      <xdr:colOff>30480</xdr:colOff>
      <xdr:row>20</xdr:row>
      <xdr:rowOff>361466</xdr:rowOff>
    </xdr:from>
    <xdr:to>
      <xdr:col>6</xdr:col>
      <xdr:colOff>1836616</xdr:colOff>
      <xdr:row>22</xdr:row>
      <xdr:rowOff>156309</xdr:rowOff>
    </xdr:to>
    <xdr:sp macro="" textlink="">
      <xdr:nvSpPr>
        <xdr:cNvPr id="20" name="TextBox 19">
          <a:extLst>
            <a:ext uri="{FF2B5EF4-FFF2-40B4-BE49-F238E27FC236}">
              <a16:creationId xmlns:a16="http://schemas.microsoft.com/office/drawing/2014/main" id="{71EE3A52-BE5F-4A15-9319-36040D92B36E}"/>
            </a:ext>
          </a:extLst>
        </xdr:cNvPr>
        <xdr:cNvSpPr txBox="1"/>
      </xdr:nvSpPr>
      <xdr:spPr>
        <a:xfrm>
          <a:off x="9467557" y="10160004"/>
          <a:ext cx="6143674" cy="53730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baseline="0">
              <a:solidFill>
                <a:schemeClr val="dk1"/>
              </a:solidFill>
              <a:effectLst/>
              <a:latin typeface="+mn-lt"/>
              <a:ea typeface="+mn-ea"/>
              <a:cs typeface="+mn-cs"/>
            </a:rPr>
            <a:t>Add the number of hours spent weekly from above, then multiply by 4.3 to convert to hours per month (4.3 avg number of weeks per month).</a:t>
          </a:r>
        </a:p>
      </xdr:txBody>
    </xdr:sp>
    <xdr:clientData/>
  </xdr:twoCellAnchor>
  <xdr:twoCellAnchor>
    <xdr:from>
      <xdr:col>2</xdr:col>
      <xdr:colOff>75418</xdr:colOff>
      <xdr:row>19</xdr:row>
      <xdr:rowOff>249117</xdr:rowOff>
    </xdr:from>
    <xdr:to>
      <xdr:col>6</xdr:col>
      <xdr:colOff>1881554</xdr:colOff>
      <xdr:row>21</xdr:row>
      <xdr:rowOff>78155</xdr:rowOff>
    </xdr:to>
    <xdr:sp macro="" textlink="">
      <xdr:nvSpPr>
        <xdr:cNvPr id="34" name="TextBox 33">
          <a:extLst>
            <a:ext uri="{FF2B5EF4-FFF2-40B4-BE49-F238E27FC236}">
              <a16:creationId xmlns:a16="http://schemas.microsoft.com/office/drawing/2014/main" id="{F4F69643-A587-49E2-9551-8929462D0E28}"/>
            </a:ext>
          </a:extLst>
        </xdr:cNvPr>
        <xdr:cNvSpPr txBox="1"/>
      </xdr:nvSpPr>
      <xdr:spPr>
        <a:xfrm>
          <a:off x="9512495" y="9764348"/>
          <a:ext cx="6143674" cy="4835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b="0" i="1" baseline="0">
              <a:solidFill>
                <a:schemeClr val="dk1"/>
              </a:solidFill>
              <a:effectLst/>
              <a:latin typeface="+mn-lt"/>
              <a:ea typeface="+mn-ea"/>
              <a:cs typeface="+mn-cs"/>
            </a:rPr>
            <a:t># of hours calculated above and multiplied by the admin's hourly rate. </a:t>
          </a:r>
        </a:p>
      </xdr:txBody>
    </xdr:sp>
    <xdr:clientData/>
  </xdr:twoCellAnchor>
  <xdr:twoCellAnchor>
    <xdr:from>
      <xdr:col>1</xdr:col>
      <xdr:colOff>2002694</xdr:colOff>
      <xdr:row>19</xdr:row>
      <xdr:rowOff>136770</xdr:rowOff>
    </xdr:from>
    <xdr:to>
      <xdr:col>1</xdr:col>
      <xdr:colOff>3253155</xdr:colOff>
      <xdr:row>23</xdr:row>
      <xdr:rowOff>136770</xdr:rowOff>
    </xdr:to>
    <xdr:sp macro="" textlink="">
      <xdr:nvSpPr>
        <xdr:cNvPr id="10" name="Arrow: Left 9">
          <a:extLst>
            <a:ext uri="{FF2B5EF4-FFF2-40B4-BE49-F238E27FC236}">
              <a16:creationId xmlns:a16="http://schemas.microsoft.com/office/drawing/2014/main" id="{5F4F8AE9-A576-4ADA-8884-DDC6BB689443}"/>
            </a:ext>
          </a:extLst>
        </xdr:cNvPr>
        <xdr:cNvSpPr/>
      </xdr:nvSpPr>
      <xdr:spPr>
        <a:xfrm>
          <a:off x="8167079" y="9652001"/>
          <a:ext cx="1250461" cy="1348154"/>
        </a:xfrm>
        <a:prstGeom prst="leftArrow">
          <a:avLst/>
        </a:prstGeom>
        <a:solidFill>
          <a:srgbClr val="002060"/>
        </a:solidFill>
        <a:ln>
          <a:noFill/>
        </a:ln>
        <a:effectLst>
          <a:outerShdw blurRad="50800" dist="38100" dir="5400000" algn="t"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lang="en-US" sz="1200" b="1">
              <a:solidFill>
                <a:schemeClr val="lt1"/>
              </a:solidFill>
              <a:latin typeface="+mn-lt"/>
              <a:ea typeface="+mn-ea"/>
              <a:cs typeface="+mn-cs"/>
            </a:rPr>
            <a:t> SEE YOUR RESULTS</a:t>
          </a:r>
        </a:p>
      </xdr:txBody>
    </xdr:sp>
    <xdr:clientData/>
  </xdr:twoCellAnchor>
  <xdr:twoCellAnchor>
    <xdr:from>
      <xdr:col>2</xdr:col>
      <xdr:colOff>22274</xdr:colOff>
      <xdr:row>9</xdr:row>
      <xdr:rowOff>97691</xdr:rowOff>
    </xdr:from>
    <xdr:to>
      <xdr:col>6</xdr:col>
      <xdr:colOff>1783863</xdr:colOff>
      <xdr:row>12</xdr:row>
      <xdr:rowOff>136767</xdr:rowOff>
    </xdr:to>
    <xdr:sp macro="" textlink="">
      <xdr:nvSpPr>
        <xdr:cNvPr id="39" name="TextBox 38">
          <a:extLst>
            <a:ext uri="{FF2B5EF4-FFF2-40B4-BE49-F238E27FC236}">
              <a16:creationId xmlns:a16="http://schemas.microsoft.com/office/drawing/2014/main" id="{7948C777-4638-495A-A141-AD66F8904BD8}"/>
            </a:ext>
          </a:extLst>
        </xdr:cNvPr>
        <xdr:cNvSpPr txBox="1"/>
      </xdr:nvSpPr>
      <xdr:spPr>
        <a:xfrm>
          <a:off x="9459351" y="5988537"/>
          <a:ext cx="6099127" cy="8010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200" b="0" i="1" baseline="0"/>
            <a:t>We take the hours calculated in B8 and multiply by the admin's hourly rate calculated in B9 to get total upfront costs.</a:t>
          </a:r>
          <a:endParaRPr lang="en-US" sz="1200" b="0" i="1"/>
        </a:p>
      </xdr:txBody>
    </xdr:sp>
    <xdr:clientData/>
  </xdr:twoCellAnchor>
  <xdr:twoCellAnchor>
    <xdr:from>
      <xdr:col>0</xdr:col>
      <xdr:colOff>351692</xdr:colOff>
      <xdr:row>53</xdr:row>
      <xdr:rowOff>146541</xdr:rowOff>
    </xdr:from>
    <xdr:to>
      <xdr:col>0</xdr:col>
      <xdr:colOff>2813538</xdr:colOff>
      <xdr:row>57</xdr:row>
      <xdr:rowOff>78156</xdr:rowOff>
    </xdr:to>
    <xdr:sp macro="" textlink="">
      <xdr:nvSpPr>
        <xdr:cNvPr id="8" name="Rectangle: Rounded Corners 7">
          <a:extLst>
            <a:ext uri="{FF2B5EF4-FFF2-40B4-BE49-F238E27FC236}">
              <a16:creationId xmlns:a16="http://schemas.microsoft.com/office/drawing/2014/main" id="{780399CD-BCD8-47DD-BE27-5E9349DFDE8B}"/>
            </a:ext>
          </a:extLst>
        </xdr:cNvPr>
        <xdr:cNvSpPr/>
      </xdr:nvSpPr>
      <xdr:spPr>
        <a:xfrm>
          <a:off x="351692" y="17027772"/>
          <a:ext cx="2461846" cy="1240692"/>
        </a:xfrm>
        <a:prstGeom prst="roundRect">
          <a:avLst/>
        </a:prstGeom>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459153</xdr:colOff>
      <xdr:row>53</xdr:row>
      <xdr:rowOff>214922</xdr:rowOff>
    </xdr:from>
    <xdr:to>
      <xdr:col>0</xdr:col>
      <xdr:colOff>2618153</xdr:colOff>
      <xdr:row>57</xdr:row>
      <xdr:rowOff>39076</xdr:rowOff>
    </xdr:to>
    <xdr:sp macro="" textlink="">
      <xdr:nvSpPr>
        <xdr:cNvPr id="22" name="TextBox 21">
          <a:extLst>
            <a:ext uri="{FF2B5EF4-FFF2-40B4-BE49-F238E27FC236}">
              <a16:creationId xmlns:a16="http://schemas.microsoft.com/office/drawing/2014/main" id="{3D05635A-888A-45F8-9041-0180DE9340D1}"/>
            </a:ext>
          </a:extLst>
        </xdr:cNvPr>
        <xdr:cNvSpPr txBox="1"/>
      </xdr:nvSpPr>
      <xdr:spPr>
        <a:xfrm>
          <a:off x="459153" y="17096153"/>
          <a:ext cx="2159000" cy="1133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Does not take into account  the intangible costs of version control between systems</a:t>
          </a:r>
          <a:endParaRPr lang="en-US" sz="1400">
            <a:effectLst/>
          </a:endParaRPr>
        </a:p>
        <a:p>
          <a:endParaRPr lang="en-US" sz="1100"/>
        </a:p>
      </xdr:txBody>
    </xdr:sp>
    <xdr:clientData/>
  </xdr:twoCellAnchor>
  <xdr:twoCellAnchor>
    <xdr:from>
      <xdr:col>0</xdr:col>
      <xdr:colOff>2829171</xdr:colOff>
      <xdr:row>48</xdr:row>
      <xdr:rowOff>74247</xdr:rowOff>
    </xdr:from>
    <xdr:to>
      <xdr:col>0</xdr:col>
      <xdr:colOff>4499709</xdr:colOff>
      <xdr:row>53</xdr:row>
      <xdr:rowOff>54709</xdr:rowOff>
    </xdr:to>
    <xdr:sp macro="" textlink="">
      <xdr:nvSpPr>
        <xdr:cNvPr id="42" name="Arrow: Striped Right 41">
          <a:extLst>
            <a:ext uri="{FF2B5EF4-FFF2-40B4-BE49-F238E27FC236}">
              <a16:creationId xmlns:a16="http://schemas.microsoft.com/office/drawing/2014/main" id="{6CCCC690-45FB-462B-8238-A798775191AF}"/>
            </a:ext>
          </a:extLst>
        </xdr:cNvPr>
        <xdr:cNvSpPr/>
      </xdr:nvSpPr>
      <xdr:spPr>
        <a:xfrm>
          <a:off x="2829171" y="15675709"/>
          <a:ext cx="1670538" cy="1260231"/>
        </a:xfrm>
        <a:prstGeom prst="stripedRightArrow">
          <a:avLst>
            <a:gd name="adj1" fmla="val 65504"/>
            <a:gd name="adj2" fmla="val 70930"/>
          </a:avLst>
        </a:prstGeom>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396630</xdr:colOff>
      <xdr:row>48</xdr:row>
      <xdr:rowOff>44941</xdr:rowOff>
    </xdr:from>
    <xdr:to>
      <xdr:col>0</xdr:col>
      <xdr:colOff>2858476</xdr:colOff>
      <xdr:row>53</xdr:row>
      <xdr:rowOff>5864</xdr:rowOff>
    </xdr:to>
    <xdr:sp macro="" textlink="">
      <xdr:nvSpPr>
        <xdr:cNvPr id="40" name="Rectangle: Rounded Corners 39">
          <a:extLst>
            <a:ext uri="{FF2B5EF4-FFF2-40B4-BE49-F238E27FC236}">
              <a16:creationId xmlns:a16="http://schemas.microsoft.com/office/drawing/2014/main" id="{9D6A7C01-671F-42B3-81C0-652C70081D1F}"/>
            </a:ext>
          </a:extLst>
        </xdr:cNvPr>
        <xdr:cNvSpPr/>
      </xdr:nvSpPr>
      <xdr:spPr>
        <a:xfrm>
          <a:off x="396630" y="15646403"/>
          <a:ext cx="2461846" cy="1240692"/>
        </a:xfrm>
        <a:prstGeom prst="roundRect">
          <a:avLst/>
        </a:prstGeom>
        <a:scene3d>
          <a:camera prst="orthographicFront"/>
          <a:lightRig rig="threePt" dir="t"/>
        </a:scene3d>
        <a:sp3d>
          <a:bevelT/>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504091</xdr:colOff>
      <xdr:row>48</xdr:row>
      <xdr:rowOff>84015</xdr:rowOff>
    </xdr:from>
    <xdr:to>
      <xdr:col>0</xdr:col>
      <xdr:colOff>2663091</xdr:colOff>
      <xdr:row>53</xdr:row>
      <xdr:rowOff>156308</xdr:rowOff>
    </xdr:to>
    <xdr:sp macro="" textlink="">
      <xdr:nvSpPr>
        <xdr:cNvPr id="41" name="TextBox 40">
          <a:extLst>
            <a:ext uri="{FF2B5EF4-FFF2-40B4-BE49-F238E27FC236}">
              <a16:creationId xmlns:a16="http://schemas.microsoft.com/office/drawing/2014/main" id="{A8FB5104-2B69-484F-8DAF-457B93B11CFB}"/>
            </a:ext>
          </a:extLst>
        </xdr:cNvPr>
        <xdr:cNvSpPr txBox="1"/>
      </xdr:nvSpPr>
      <xdr:spPr>
        <a:xfrm>
          <a:off x="504091" y="15685477"/>
          <a:ext cx="2159000" cy="1352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Got</a:t>
          </a:r>
          <a:r>
            <a:rPr lang="en-US" sz="1400" b="1" baseline="0">
              <a:solidFill>
                <a:schemeClr val="dk1"/>
              </a:solidFill>
              <a:effectLst/>
              <a:latin typeface="+mn-lt"/>
              <a:ea typeface="+mn-ea"/>
              <a:cs typeface="+mn-cs"/>
            </a:rPr>
            <a:t> a negative Upfront ROI? Don't worry!  Many investments are designed to provide longer-term savings!</a:t>
          </a:r>
          <a:endParaRPr lang="en-US" sz="1400">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www.newmktsolution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26"/>
  <sheetViews>
    <sheetView tabSelected="1" topLeftCell="A40" zoomScale="78" zoomScaleNormal="78" workbookViewId="0">
      <selection activeCell="A58" sqref="A58"/>
    </sheetView>
  </sheetViews>
  <sheetFormatPr defaultRowHeight="14.4" x14ac:dyDescent="0.3"/>
  <cols>
    <col min="1" max="1" width="89.88671875" style="1" customWidth="1"/>
    <col min="2" max="2" width="47.77734375" customWidth="1"/>
    <col min="3" max="3" width="14.5546875" style="45" customWidth="1"/>
    <col min="4" max="4" width="10.77734375" style="45" customWidth="1"/>
    <col min="5" max="5" width="15.109375" style="45" customWidth="1"/>
    <col min="6" max="6" width="22.77734375" style="16" customWidth="1"/>
    <col min="7" max="7" width="28.33203125" style="15" customWidth="1"/>
    <col min="8" max="8" width="8.88671875" style="15"/>
    <col min="9" max="9" width="11" style="15" bestFit="1" customWidth="1"/>
    <col min="10" max="10" width="11" bestFit="1" customWidth="1"/>
  </cols>
  <sheetData>
    <row r="1" spans="1:11" ht="45" customHeight="1" x14ac:dyDescent="0.35">
      <c r="A1" s="129"/>
      <c r="B1" s="129"/>
      <c r="C1" s="35"/>
      <c r="D1" s="35"/>
      <c r="E1" s="35"/>
      <c r="F1" s="35"/>
      <c r="G1" s="32"/>
    </row>
    <row r="2" spans="1:11" ht="45" customHeight="1" x14ac:dyDescent="0.35">
      <c r="A2" s="119" t="s">
        <v>51</v>
      </c>
      <c r="B2" s="119"/>
      <c r="C2" s="103"/>
      <c r="D2" s="35"/>
      <c r="E2" s="35"/>
      <c r="F2" s="35"/>
      <c r="G2" s="53"/>
    </row>
    <row r="3" spans="1:11" ht="47.4" customHeight="1" x14ac:dyDescent="0.3">
      <c r="A3" s="133" t="s">
        <v>54</v>
      </c>
      <c r="B3" s="134"/>
      <c r="C3" s="16"/>
      <c r="D3" s="16"/>
      <c r="E3" s="16"/>
    </row>
    <row r="4" spans="1:11" ht="30" customHeight="1" thickBot="1" x14ac:dyDescent="0.35">
      <c r="A4" s="130" t="s">
        <v>39</v>
      </c>
      <c r="B4" s="132"/>
      <c r="C4" s="122" t="s">
        <v>31</v>
      </c>
      <c r="D4" s="123"/>
      <c r="E4" s="123"/>
      <c r="F4" s="123"/>
      <c r="G4" s="124"/>
      <c r="H4" s="90"/>
      <c r="I4" s="25"/>
      <c r="J4" s="2"/>
    </row>
    <row r="5" spans="1:11" ht="16.8" thickTop="1" thickBot="1" x14ac:dyDescent="0.35">
      <c r="A5" s="23"/>
      <c r="B5" s="108" t="s">
        <v>38</v>
      </c>
      <c r="C5" s="69"/>
      <c r="D5" s="69"/>
      <c r="E5" s="69"/>
      <c r="F5" s="69"/>
      <c r="G5" s="70"/>
      <c r="H5" s="76"/>
      <c r="I5" s="6"/>
      <c r="J5" s="5"/>
    </row>
    <row r="6" spans="1:11" ht="30" customHeight="1" thickTop="1" x14ac:dyDescent="0.35">
      <c r="A6" s="71" t="s">
        <v>48</v>
      </c>
      <c r="B6" s="112"/>
      <c r="C6" s="36"/>
      <c r="D6" s="36"/>
      <c r="E6" s="36"/>
      <c r="F6" s="36"/>
      <c r="G6" s="17"/>
      <c r="H6" s="77"/>
      <c r="I6" s="33"/>
      <c r="J6" s="5"/>
      <c r="K6" s="2"/>
    </row>
    <row r="7" spans="1:11" ht="30" customHeight="1" x14ac:dyDescent="0.35">
      <c r="A7" s="72" t="s">
        <v>49</v>
      </c>
      <c r="B7" s="112"/>
      <c r="C7" s="36"/>
      <c r="D7" s="36"/>
      <c r="E7" s="36"/>
      <c r="F7" s="36"/>
      <c r="G7" s="17"/>
      <c r="H7" s="77"/>
      <c r="I7" s="33"/>
      <c r="J7" s="5"/>
      <c r="K7" s="2"/>
    </row>
    <row r="8" spans="1:11" ht="70.2" customHeight="1" x14ac:dyDescent="0.3">
      <c r="A8" s="71" t="s">
        <v>55</v>
      </c>
      <c r="B8" s="113"/>
      <c r="C8" s="51">
        <f>SUM(B8*B6)</f>
        <v>0</v>
      </c>
      <c r="D8" s="37" t="s">
        <v>4</v>
      </c>
      <c r="E8" s="37">
        <f>SUM(C8/60)</f>
        <v>0</v>
      </c>
      <c r="F8" s="37" t="s">
        <v>9</v>
      </c>
      <c r="G8" s="12"/>
      <c r="H8" s="77"/>
      <c r="I8" s="33"/>
      <c r="J8" s="5"/>
      <c r="K8" s="2"/>
    </row>
    <row r="9" spans="1:11" ht="29.4" customHeight="1" thickBot="1" x14ac:dyDescent="0.35">
      <c r="A9" s="73" t="s">
        <v>59</v>
      </c>
      <c r="B9" s="114"/>
      <c r="C9" s="38">
        <f>SUM(B9/2087)</f>
        <v>0</v>
      </c>
      <c r="D9" s="37" t="s">
        <v>13</v>
      </c>
      <c r="E9" s="39"/>
      <c r="G9" s="17"/>
      <c r="H9" s="9"/>
      <c r="I9" s="25"/>
      <c r="K9" s="2"/>
    </row>
    <row r="10" spans="1:11" ht="15.6" x14ac:dyDescent="0.3">
      <c r="A10" s="21"/>
      <c r="B10" s="91"/>
      <c r="C10" s="38"/>
      <c r="D10" s="37"/>
      <c r="E10" s="40"/>
      <c r="G10" s="18"/>
      <c r="H10" s="9"/>
      <c r="I10" s="25"/>
      <c r="K10" s="2"/>
    </row>
    <row r="11" spans="1:11" ht="18" x14ac:dyDescent="0.35">
      <c r="A11" s="109" t="s">
        <v>14</v>
      </c>
      <c r="B11" s="26"/>
      <c r="C11" s="38">
        <f>SUM(B10/2087)</f>
        <v>0</v>
      </c>
      <c r="D11" s="16"/>
      <c r="E11" s="16"/>
      <c r="G11" s="6"/>
      <c r="H11" s="9"/>
      <c r="I11" s="25"/>
      <c r="K11" s="2"/>
    </row>
    <row r="12" spans="1:11" ht="27" customHeight="1" x14ac:dyDescent="0.3">
      <c r="A12" s="27" t="s">
        <v>15</v>
      </c>
      <c r="B12" s="28">
        <f>SUM(E8*C9)</f>
        <v>0</v>
      </c>
      <c r="C12" s="38"/>
      <c r="D12" s="16"/>
      <c r="E12" s="16"/>
      <c r="G12" s="6"/>
      <c r="H12" s="9"/>
      <c r="I12" s="25"/>
      <c r="K12" s="2"/>
    </row>
    <row r="13" spans="1:11" ht="28.2" customHeight="1" x14ac:dyDescent="0.3">
      <c r="A13" s="27" t="s">
        <v>12</v>
      </c>
      <c r="B13" s="110">
        <f>SUM(E8*0.00136986)</f>
        <v>0</v>
      </c>
      <c r="C13" s="38">
        <f>SUM(B12/2087)</f>
        <v>0</v>
      </c>
      <c r="D13" s="16"/>
      <c r="E13" s="16" t="s">
        <v>5</v>
      </c>
      <c r="G13" s="6"/>
      <c r="H13" s="9"/>
      <c r="I13" s="25"/>
      <c r="K13" s="2"/>
    </row>
    <row r="14" spans="1:11" ht="15" customHeight="1" x14ac:dyDescent="0.3">
      <c r="A14" s="11"/>
      <c r="B14" s="92"/>
      <c r="C14" s="38"/>
      <c r="D14" s="16"/>
      <c r="E14" s="16"/>
      <c r="G14" s="6"/>
      <c r="H14" s="9"/>
      <c r="I14" s="25"/>
      <c r="K14" s="2"/>
    </row>
    <row r="15" spans="1:11" ht="26.4" customHeight="1" thickBot="1" x14ac:dyDescent="0.35">
      <c r="A15" s="130" t="s">
        <v>26</v>
      </c>
      <c r="B15" s="131"/>
      <c r="C15" s="16"/>
      <c r="D15" s="16"/>
      <c r="E15" s="16"/>
      <c r="G15" s="16"/>
      <c r="H15" s="9"/>
      <c r="I15" s="25"/>
      <c r="K15" s="2"/>
    </row>
    <row r="16" spans="1:11" ht="16.8" thickTop="1" thickBot="1" x14ac:dyDescent="0.35">
      <c r="A16" s="3"/>
      <c r="B16" s="108" t="s">
        <v>30</v>
      </c>
      <c r="C16" s="126"/>
      <c r="D16" s="126"/>
      <c r="E16" s="126"/>
      <c r="F16" s="126"/>
      <c r="G16" s="20"/>
      <c r="H16" s="9"/>
      <c r="I16" s="25"/>
      <c r="J16" s="2"/>
      <c r="K16" s="2"/>
    </row>
    <row r="17" spans="1:11" ht="45.6" customHeight="1" thickTop="1" x14ac:dyDescent="0.3">
      <c r="A17" s="99" t="s">
        <v>56</v>
      </c>
      <c r="B17" s="115"/>
      <c r="C17" s="52" t="e">
        <f>SUM(B17*#REF!)*4</f>
        <v>#REF!</v>
      </c>
      <c r="D17" s="36" t="s">
        <v>20</v>
      </c>
      <c r="E17" s="36"/>
      <c r="F17" s="19" t="e">
        <f>SUM(B17*#REF!)</f>
        <v>#REF!</v>
      </c>
      <c r="G17" s="17"/>
      <c r="H17" s="9"/>
      <c r="I17" s="25"/>
      <c r="J17" s="2"/>
      <c r="K17" s="2"/>
    </row>
    <row r="18" spans="1:11" ht="44.4" customHeight="1" thickBot="1" x14ac:dyDescent="0.35">
      <c r="A18" s="99" t="s">
        <v>57</v>
      </c>
      <c r="B18" s="116"/>
      <c r="C18" s="41"/>
      <c r="D18" s="36"/>
      <c r="E18" s="36"/>
      <c r="F18" s="19" t="e">
        <f>SUM(#REF!/60)</f>
        <v>#REF!</v>
      </c>
      <c r="G18" s="17" t="s">
        <v>7</v>
      </c>
      <c r="H18" s="8"/>
    </row>
    <row r="19" spans="1:11" ht="14.4" customHeight="1" x14ac:dyDescent="0.3">
      <c r="A19" s="21"/>
      <c r="B19" s="24"/>
      <c r="C19" s="37"/>
      <c r="D19" s="36"/>
      <c r="E19" s="36"/>
      <c r="F19" s="19">
        <f>SUM(B18*2)</f>
        <v>0</v>
      </c>
      <c r="G19" s="17" t="s">
        <v>6</v>
      </c>
      <c r="H19" s="8"/>
    </row>
    <row r="20" spans="1:11" ht="22.2" customHeight="1" x14ac:dyDescent="0.35">
      <c r="A20" s="109" t="s">
        <v>16</v>
      </c>
      <c r="B20" s="26"/>
      <c r="C20" s="36"/>
      <c r="D20" s="36"/>
      <c r="E20" s="36"/>
      <c r="F20" s="19">
        <f>SUM(F19/60)</f>
        <v>0</v>
      </c>
      <c r="G20" s="17" t="s">
        <v>7</v>
      </c>
      <c r="H20" s="8"/>
    </row>
    <row r="21" spans="1:11" ht="29.4" customHeight="1" x14ac:dyDescent="0.3">
      <c r="A21" s="27" t="s">
        <v>17</v>
      </c>
      <c r="B21" s="28">
        <f>SUM(B22*C9)</f>
        <v>0</v>
      </c>
      <c r="C21" s="42" t="e">
        <f>SUM(F18+F20)</f>
        <v>#REF!</v>
      </c>
      <c r="D21" s="19" t="s">
        <v>8</v>
      </c>
      <c r="E21" s="36"/>
      <c r="F21" s="125"/>
      <c r="G21" s="125"/>
      <c r="H21" s="8"/>
    </row>
    <row r="22" spans="1:11" ht="29.4" customHeight="1" x14ac:dyDescent="0.3">
      <c r="A22" s="27" t="s">
        <v>19</v>
      </c>
      <c r="B22" s="29">
        <f>SUM(B17+B18)*4.3</f>
        <v>0</v>
      </c>
      <c r="C22" s="43" t="e">
        <f>SUM(C21*C9)</f>
        <v>#REF!</v>
      </c>
      <c r="D22" s="19" t="s">
        <v>10</v>
      </c>
      <c r="E22" s="36"/>
      <c r="F22" s="36"/>
      <c r="G22" s="17"/>
      <c r="H22" s="8"/>
    </row>
    <row r="23" spans="1:11" ht="25.2" customHeight="1" x14ac:dyDescent="0.3">
      <c r="A23" s="30" t="s">
        <v>18</v>
      </c>
      <c r="B23" s="31">
        <f>SUM(B21*12)</f>
        <v>0</v>
      </c>
      <c r="C23" s="19"/>
      <c r="D23" s="19"/>
      <c r="E23" s="36"/>
      <c r="F23" s="36"/>
      <c r="G23" s="17"/>
      <c r="H23" s="8"/>
    </row>
    <row r="24" spans="1:11" s="7" customFormat="1" ht="15" customHeight="1" x14ac:dyDescent="0.3">
      <c r="A24" s="13"/>
      <c r="B24" s="93"/>
      <c r="C24" s="16"/>
      <c r="D24" s="16"/>
      <c r="E24" s="16"/>
      <c r="F24" s="44"/>
      <c r="G24" s="15"/>
      <c r="H24" s="8"/>
      <c r="I24" s="15"/>
    </row>
    <row r="25" spans="1:11" s="7" customFormat="1" ht="15" customHeight="1" x14ac:dyDescent="0.3">
      <c r="A25" s="13"/>
      <c r="B25" s="24"/>
      <c r="C25" s="16"/>
      <c r="D25" s="16"/>
      <c r="E25" s="16"/>
      <c r="F25" s="44"/>
      <c r="G25" s="15"/>
      <c r="H25" s="8"/>
      <c r="I25" s="15"/>
    </row>
    <row r="26" spans="1:11" s="15" customFormat="1" ht="8.4" customHeight="1" thickBot="1" x14ac:dyDescent="0.35">
      <c r="A26" s="74"/>
      <c r="B26" s="75"/>
      <c r="C26" s="85"/>
      <c r="D26" s="85"/>
      <c r="E26" s="85"/>
      <c r="F26" s="107"/>
      <c r="G26" s="8"/>
      <c r="H26" s="8"/>
    </row>
    <row r="27" spans="1:11" s="15" customFormat="1" ht="18.600000000000001" customHeight="1" x14ac:dyDescent="0.4">
      <c r="A27" s="135" t="s">
        <v>40</v>
      </c>
      <c r="B27" s="136"/>
      <c r="C27" s="16"/>
      <c r="D27" s="16"/>
      <c r="E27" s="16"/>
      <c r="F27" s="16"/>
      <c r="H27" s="8"/>
    </row>
    <row r="28" spans="1:11" s="14" customFormat="1" ht="30.6" customHeight="1" x14ac:dyDescent="0.3">
      <c r="A28" s="98" t="s">
        <v>44</v>
      </c>
      <c r="B28" s="97">
        <f>SUM(B12)</f>
        <v>0</v>
      </c>
      <c r="C28" s="36"/>
      <c r="D28" s="36"/>
      <c r="E28" s="36"/>
      <c r="F28" s="36"/>
      <c r="H28" s="78"/>
    </row>
    <row r="29" spans="1:11" s="14" customFormat="1" ht="24.6" customHeight="1" x14ac:dyDescent="0.3">
      <c r="A29" s="95" t="s">
        <v>45</v>
      </c>
      <c r="B29" s="111">
        <f>SUM(B13)</f>
        <v>0</v>
      </c>
      <c r="C29" s="36"/>
      <c r="D29" s="36"/>
      <c r="E29" s="36"/>
      <c r="F29" s="36"/>
      <c r="H29" s="78"/>
    </row>
    <row r="30" spans="1:11" s="14" customFormat="1" ht="29.4" customHeight="1" x14ac:dyDescent="0.3">
      <c r="A30" s="95" t="s">
        <v>46</v>
      </c>
      <c r="B30" s="97">
        <f>SUM(B23)</f>
        <v>0</v>
      </c>
      <c r="C30" s="36"/>
      <c r="D30" s="36"/>
      <c r="E30" s="36"/>
      <c r="F30" s="36"/>
      <c r="H30" s="78"/>
    </row>
    <row r="31" spans="1:11" s="14" customFormat="1" ht="43.8" customHeight="1" thickBot="1" x14ac:dyDescent="0.35">
      <c r="A31" s="94" t="s">
        <v>47</v>
      </c>
      <c r="B31" s="96">
        <f>SUM(B22)</f>
        <v>0</v>
      </c>
      <c r="C31" s="36"/>
      <c r="D31" s="36"/>
      <c r="E31" s="36"/>
      <c r="F31" s="36"/>
      <c r="H31" s="78"/>
    </row>
    <row r="32" spans="1:11" x14ac:dyDescent="0.3">
      <c r="A32" s="74"/>
      <c r="B32" s="8"/>
      <c r="C32" s="85"/>
      <c r="D32" s="85"/>
      <c r="E32" s="85"/>
      <c r="F32" s="85"/>
      <c r="G32" s="8"/>
      <c r="H32" s="8"/>
    </row>
    <row r="33" spans="1:8" ht="32.4" customHeight="1" x14ac:dyDescent="0.3">
      <c r="A33" s="117" t="s">
        <v>50</v>
      </c>
      <c r="B33" s="118"/>
      <c r="C33" s="127"/>
      <c r="D33" s="128"/>
      <c r="E33" s="128"/>
      <c r="F33" s="128"/>
      <c r="G33" s="128"/>
      <c r="H33" s="8"/>
    </row>
    <row r="34" spans="1:8" ht="24" customHeight="1" x14ac:dyDescent="0.3">
      <c r="A34" s="61" t="s">
        <v>32</v>
      </c>
      <c r="B34" s="62"/>
      <c r="C34" s="16"/>
      <c r="D34" s="16"/>
      <c r="E34" s="16"/>
      <c r="F34" s="46"/>
      <c r="H34" s="8"/>
    </row>
    <row r="35" spans="1:8" ht="25.8" customHeight="1" x14ac:dyDescent="0.3">
      <c r="A35" s="63" t="s">
        <v>35</v>
      </c>
      <c r="B35" s="64" t="str">
        <f>IF(B7&lt;=128,"$6,250", IF(AND(B7&gt;=129,B7&lt;=512),"$10,937.50", IF(B7&gt;512,"$15,625")))</f>
        <v>$6,250</v>
      </c>
      <c r="C35" s="45" t="s">
        <v>28</v>
      </c>
      <c r="F35" s="44"/>
      <c r="H35" s="8"/>
    </row>
    <row r="36" spans="1:8" ht="25.2" customHeight="1" x14ac:dyDescent="0.3">
      <c r="A36" s="63" t="s">
        <v>52</v>
      </c>
      <c r="B36" s="65">
        <v>2000</v>
      </c>
      <c r="F36" s="44"/>
      <c r="H36" s="8"/>
    </row>
    <row r="37" spans="1:8" ht="29.4" customHeight="1" x14ac:dyDescent="0.3">
      <c r="A37" s="63"/>
      <c r="B37" s="66">
        <f>SUM(B35+B36)</f>
        <v>8250</v>
      </c>
      <c r="C37" s="16"/>
      <c r="D37" s="16"/>
      <c r="E37" s="16"/>
      <c r="H37" s="8"/>
    </row>
    <row r="38" spans="1:8" ht="15.6" x14ac:dyDescent="0.3">
      <c r="A38" s="67"/>
      <c r="B38" s="68"/>
      <c r="C38" s="16"/>
      <c r="D38" s="16"/>
      <c r="E38" s="16"/>
      <c r="H38" s="8"/>
    </row>
    <row r="39" spans="1:8" ht="10.199999999999999" customHeight="1" x14ac:dyDescent="0.3">
      <c r="A39" s="22"/>
      <c r="B39" s="24"/>
      <c r="C39" s="16"/>
      <c r="D39" s="16"/>
      <c r="E39" s="16"/>
      <c r="H39" s="8"/>
    </row>
    <row r="40" spans="1:8" ht="15.6" x14ac:dyDescent="0.3">
      <c r="A40" s="61" t="s">
        <v>33</v>
      </c>
      <c r="B40" s="64"/>
      <c r="C40" s="16"/>
      <c r="D40" s="16"/>
      <c r="E40" s="16"/>
      <c r="H40" s="8"/>
    </row>
    <row r="41" spans="1:8" ht="24" customHeight="1" x14ac:dyDescent="0.3">
      <c r="A41" s="63" t="s">
        <v>11</v>
      </c>
      <c r="B41" s="65">
        <v>5000</v>
      </c>
      <c r="H41" s="8"/>
    </row>
    <row r="42" spans="1:8" ht="23.4" customHeight="1" x14ac:dyDescent="0.3">
      <c r="A42" s="63" t="s">
        <v>53</v>
      </c>
      <c r="B42" s="65">
        <v>500</v>
      </c>
      <c r="H42" s="8"/>
    </row>
    <row r="43" spans="1:8" ht="22.8" customHeight="1" x14ac:dyDescent="0.3">
      <c r="A43" s="63"/>
      <c r="B43" s="66">
        <f>SUM(B41:B42)</f>
        <v>5500</v>
      </c>
      <c r="C43" s="16"/>
      <c r="D43" s="16"/>
      <c r="E43" s="16"/>
      <c r="H43" s="8"/>
    </row>
    <row r="44" spans="1:8" ht="15.6" x14ac:dyDescent="0.3">
      <c r="A44" s="67"/>
      <c r="B44" s="68"/>
      <c r="C44" s="16"/>
      <c r="D44" s="16"/>
      <c r="E44" s="16"/>
      <c r="H44" s="8"/>
    </row>
    <row r="45" spans="1:8" ht="6.6" customHeight="1" x14ac:dyDescent="0.3">
      <c r="A45" s="4"/>
      <c r="B45" s="10"/>
      <c r="C45" s="50"/>
      <c r="D45" s="16"/>
      <c r="E45" s="16"/>
      <c r="H45" s="8"/>
    </row>
    <row r="46" spans="1:8" ht="22.8" customHeight="1" x14ac:dyDescent="0.3">
      <c r="A46" s="117" t="s">
        <v>27</v>
      </c>
      <c r="B46" s="118"/>
      <c r="C46" s="79"/>
      <c r="D46" s="16"/>
      <c r="E46" s="16"/>
      <c r="F46" s="47"/>
      <c r="H46" s="8"/>
    </row>
    <row r="47" spans="1:8" ht="18" x14ac:dyDescent="0.35">
      <c r="A47" s="120" t="s">
        <v>29</v>
      </c>
      <c r="B47" s="121"/>
      <c r="C47" s="80"/>
      <c r="D47" s="16"/>
      <c r="E47" s="16"/>
      <c r="F47" s="47"/>
      <c r="H47" s="8"/>
    </row>
    <row r="48" spans="1:8" x14ac:dyDescent="0.3">
      <c r="A48" s="55"/>
      <c r="B48" s="55"/>
      <c r="C48" s="48"/>
      <c r="D48" s="16"/>
      <c r="E48" s="16"/>
      <c r="F48" s="47"/>
      <c r="H48" s="8"/>
    </row>
    <row r="49" spans="1:8 16384:16384" ht="15.6" x14ac:dyDescent="0.3">
      <c r="A49" s="56" t="s">
        <v>23</v>
      </c>
      <c r="B49" s="57"/>
      <c r="C49" s="48"/>
      <c r="D49" s="81"/>
      <c r="E49" s="82"/>
      <c r="F49" s="47"/>
      <c r="H49" s="8"/>
    </row>
    <row r="50" spans="1:8 16384:16384" ht="18.600000000000001" customHeight="1" x14ac:dyDescent="0.3">
      <c r="A50" s="58">
        <f>SUM(B28)</f>
        <v>0</v>
      </c>
      <c r="B50" s="59" t="s">
        <v>41</v>
      </c>
      <c r="C50" s="49"/>
      <c r="D50" s="83"/>
      <c r="E50" s="34"/>
      <c r="F50" s="47"/>
      <c r="H50" s="8"/>
    </row>
    <row r="51" spans="1:8 16384:16384" ht="22.8" customHeight="1" x14ac:dyDescent="0.3">
      <c r="A51" s="60">
        <f>SUM(B37)</f>
        <v>8250</v>
      </c>
      <c r="B51" s="59" t="s">
        <v>25</v>
      </c>
      <c r="C51" s="49"/>
      <c r="D51" s="83"/>
      <c r="E51" s="34"/>
      <c r="F51" s="47"/>
      <c r="H51" s="8"/>
    </row>
    <row r="52" spans="1:8 16384:16384" ht="22.8" customHeight="1" x14ac:dyDescent="0.3">
      <c r="A52" s="100">
        <f>SUM(A50-A51)</f>
        <v>-8250</v>
      </c>
      <c r="B52" s="101" t="s">
        <v>21</v>
      </c>
      <c r="C52" s="50"/>
      <c r="D52" s="83"/>
      <c r="E52" s="81"/>
      <c r="F52" s="47"/>
      <c r="H52" s="8"/>
      <c r="XFD52" s="54">
        <f>SUM(A52:XFC52)</f>
        <v>-8250</v>
      </c>
    </row>
    <row r="53" spans="1:8 16384:16384" ht="20.399999999999999" customHeight="1" x14ac:dyDescent="0.3">
      <c r="A53" s="102">
        <f>SUM(A50-A51)/A51</f>
        <v>-1</v>
      </c>
      <c r="B53" s="101" t="s">
        <v>24</v>
      </c>
      <c r="C53" s="50"/>
      <c r="D53" s="84"/>
      <c r="E53" s="40"/>
      <c r="F53" s="47"/>
      <c r="H53" s="8"/>
    </row>
    <row r="54" spans="1:8 16384:16384" ht="23.4" customHeight="1" x14ac:dyDescent="0.3">
      <c r="A54" s="56" t="s">
        <v>42</v>
      </c>
      <c r="B54" s="57"/>
      <c r="C54" s="50"/>
      <c r="D54" s="81"/>
      <c r="E54" s="82"/>
      <c r="F54" s="47"/>
      <c r="H54" s="8"/>
    </row>
    <row r="55" spans="1:8 16384:16384" ht="25.8" customHeight="1" x14ac:dyDescent="0.3">
      <c r="A55" s="58">
        <f>SUM(B30)</f>
        <v>0</v>
      </c>
      <c r="B55" s="59" t="s">
        <v>43</v>
      </c>
      <c r="C55" s="50"/>
      <c r="D55" s="83"/>
      <c r="E55" s="81"/>
      <c r="F55" s="47"/>
      <c r="H55" s="8"/>
    </row>
    <row r="56" spans="1:8 16384:16384" ht="25.2" customHeight="1" x14ac:dyDescent="0.3">
      <c r="A56" s="60">
        <f>SUM(B43)</f>
        <v>5500</v>
      </c>
      <c r="B56" s="137" t="s">
        <v>58</v>
      </c>
      <c r="C56" s="50"/>
      <c r="D56" s="81"/>
      <c r="E56" s="81"/>
      <c r="F56" s="47"/>
      <c r="H56" s="8"/>
    </row>
    <row r="57" spans="1:8 16384:16384" ht="32.4" customHeight="1" x14ac:dyDescent="0.3">
      <c r="A57" s="100">
        <f>SUM(A55-A56)</f>
        <v>-5500</v>
      </c>
      <c r="B57" s="101" t="s">
        <v>22</v>
      </c>
      <c r="C57" s="50"/>
      <c r="D57" s="83"/>
      <c r="E57" s="81"/>
      <c r="F57" s="47"/>
      <c r="H57" s="8"/>
    </row>
    <row r="58" spans="1:8 16384:16384" ht="25.8" customHeight="1" x14ac:dyDescent="0.3">
      <c r="A58" s="102">
        <f>SUM(A55-A56)/A56</f>
        <v>-1</v>
      </c>
      <c r="B58" s="101" t="s">
        <v>24</v>
      </c>
      <c r="C58" s="50"/>
      <c r="D58" s="83"/>
      <c r="E58" s="81"/>
      <c r="F58" s="47"/>
      <c r="H58" s="8"/>
    </row>
    <row r="59" spans="1:8 16384:16384" x14ac:dyDescent="0.3">
      <c r="A59" s="9"/>
      <c r="B59" s="8"/>
      <c r="C59" s="85"/>
      <c r="D59" s="86"/>
      <c r="E59" s="87"/>
      <c r="F59" s="88"/>
      <c r="G59" s="8"/>
      <c r="H59" s="8"/>
    </row>
    <row r="60" spans="1:8 16384:16384" s="15" customFormat="1" ht="57.6" x14ac:dyDescent="0.3">
      <c r="A60" s="22" t="s">
        <v>37</v>
      </c>
      <c r="C60" s="16"/>
      <c r="D60" s="16"/>
      <c r="E60" s="16"/>
      <c r="F60" s="16"/>
      <c r="H60" s="8"/>
    </row>
    <row r="61" spans="1:8 16384:16384" s="15" customFormat="1" x14ac:dyDescent="0.3">
      <c r="A61" s="22"/>
      <c r="C61" s="16"/>
      <c r="D61" s="16"/>
      <c r="E61" s="16"/>
      <c r="F61" s="16"/>
      <c r="H61" s="8"/>
    </row>
    <row r="62" spans="1:8 16384:16384" s="15" customFormat="1" x14ac:dyDescent="0.3">
      <c r="A62" s="22"/>
      <c r="C62" s="16"/>
      <c r="D62" s="16"/>
      <c r="E62" s="16"/>
      <c r="F62" s="16"/>
      <c r="H62" s="8"/>
    </row>
    <row r="63" spans="1:8 16384:16384" s="15" customFormat="1" x14ac:dyDescent="0.3">
      <c r="A63" s="22"/>
      <c r="C63" s="16"/>
      <c r="D63" s="16"/>
      <c r="E63" s="16"/>
      <c r="F63" s="16"/>
      <c r="H63" s="8"/>
    </row>
    <row r="64" spans="1:8 16384:16384" s="15" customFormat="1" x14ac:dyDescent="0.3">
      <c r="A64" s="89" t="s">
        <v>34</v>
      </c>
      <c r="C64" s="16"/>
      <c r="D64" s="16"/>
      <c r="E64" s="16"/>
      <c r="F64" s="16"/>
      <c r="H64" s="8"/>
    </row>
    <row r="65" spans="1:8" s="15" customFormat="1" x14ac:dyDescent="0.3">
      <c r="A65" s="22"/>
      <c r="C65" s="16"/>
      <c r="D65" s="16"/>
      <c r="E65" s="16"/>
      <c r="F65" s="16"/>
      <c r="H65" s="8"/>
    </row>
    <row r="66" spans="1:8" s="15" customFormat="1" ht="28.8" x14ac:dyDescent="0.3">
      <c r="A66" s="22" t="s">
        <v>36</v>
      </c>
      <c r="C66" s="16"/>
      <c r="D66" s="16"/>
      <c r="E66" s="16"/>
      <c r="F66" s="16"/>
      <c r="H66" s="8"/>
    </row>
    <row r="67" spans="1:8" s="15" customFormat="1" x14ac:dyDescent="0.3">
      <c r="A67" s="22"/>
      <c r="C67" s="16"/>
      <c r="D67" s="16"/>
      <c r="E67" s="16"/>
      <c r="F67" s="16"/>
      <c r="H67" s="8"/>
    </row>
    <row r="68" spans="1:8" s="15" customFormat="1" x14ac:dyDescent="0.3">
      <c r="A68" s="104"/>
      <c r="B68" s="105"/>
      <c r="C68" s="106"/>
      <c r="D68" s="106"/>
      <c r="E68" s="106"/>
      <c r="F68" s="106"/>
      <c r="G68" s="105"/>
      <c r="H68" s="105"/>
    </row>
    <row r="69" spans="1:8" s="15" customFormat="1" x14ac:dyDescent="0.3">
      <c r="A69" s="22"/>
      <c r="C69" s="16"/>
      <c r="D69" s="16"/>
      <c r="E69" s="16"/>
      <c r="F69" s="16"/>
    </row>
    <row r="70" spans="1:8" s="15" customFormat="1" x14ac:dyDescent="0.3">
      <c r="A70" s="22"/>
      <c r="C70" s="16"/>
      <c r="D70" s="16"/>
      <c r="E70" s="16"/>
      <c r="F70" s="16"/>
    </row>
    <row r="71" spans="1:8" s="15" customFormat="1" x14ac:dyDescent="0.3">
      <c r="A71" s="22"/>
      <c r="C71" s="16"/>
      <c r="D71" s="16"/>
      <c r="E71" s="16"/>
      <c r="F71" s="16"/>
    </row>
    <row r="72" spans="1:8" s="15" customFormat="1" x14ac:dyDescent="0.3">
      <c r="A72" s="22"/>
      <c r="C72" s="16"/>
      <c r="D72" s="16"/>
      <c r="E72" s="16"/>
      <c r="F72" s="16"/>
    </row>
    <row r="73" spans="1:8" s="15" customFormat="1" x14ac:dyDescent="0.3">
      <c r="A73" s="22"/>
      <c r="C73" s="16"/>
      <c r="D73" s="16"/>
      <c r="E73" s="16"/>
      <c r="F73" s="16"/>
    </row>
    <row r="74" spans="1:8" s="15" customFormat="1" x14ac:dyDescent="0.3">
      <c r="A74" s="22"/>
      <c r="C74" s="16"/>
      <c r="D74" s="16"/>
      <c r="E74" s="16"/>
      <c r="F74" s="16"/>
    </row>
    <row r="75" spans="1:8" s="15" customFormat="1" x14ac:dyDescent="0.3">
      <c r="A75" s="22"/>
      <c r="C75" s="16"/>
      <c r="D75" s="16"/>
      <c r="E75" s="16"/>
      <c r="F75" s="16"/>
    </row>
    <row r="76" spans="1:8" s="15" customFormat="1" x14ac:dyDescent="0.3">
      <c r="A76" s="22"/>
      <c r="C76" s="16"/>
      <c r="D76" s="16"/>
      <c r="E76" s="16"/>
      <c r="F76" s="16"/>
    </row>
    <row r="77" spans="1:8" s="15" customFormat="1" x14ac:dyDescent="0.3">
      <c r="A77" s="22"/>
      <c r="C77" s="16"/>
      <c r="D77" s="16"/>
      <c r="E77" s="16"/>
      <c r="F77" s="16"/>
    </row>
    <row r="78" spans="1:8" s="15" customFormat="1" x14ac:dyDescent="0.3">
      <c r="A78" s="22"/>
      <c r="C78" s="16"/>
      <c r="D78" s="16"/>
      <c r="E78" s="16"/>
      <c r="F78" s="16"/>
    </row>
    <row r="79" spans="1:8" s="15" customFormat="1" x14ac:dyDescent="0.3">
      <c r="A79" s="22"/>
      <c r="C79" s="16"/>
      <c r="D79" s="16"/>
      <c r="E79" s="16"/>
      <c r="F79" s="16"/>
    </row>
    <row r="80" spans="1:8" s="15" customFormat="1" x14ac:dyDescent="0.3">
      <c r="A80" s="22"/>
      <c r="C80" s="16"/>
      <c r="D80" s="16"/>
      <c r="E80" s="16"/>
      <c r="F80" s="16"/>
    </row>
    <row r="81" spans="1:6" s="15" customFormat="1" x14ac:dyDescent="0.3">
      <c r="A81" s="22"/>
      <c r="C81" s="16"/>
      <c r="D81" s="16"/>
      <c r="E81" s="16"/>
      <c r="F81" s="16"/>
    </row>
    <row r="82" spans="1:6" s="15" customFormat="1" x14ac:dyDescent="0.3">
      <c r="A82" s="22"/>
      <c r="C82" s="16"/>
      <c r="D82" s="16"/>
      <c r="E82" s="16"/>
      <c r="F82" s="16"/>
    </row>
    <row r="83" spans="1:6" s="15" customFormat="1" x14ac:dyDescent="0.3">
      <c r="A83" s="22"/>
      <c r="C83" s="16"/>
      <c r="D83" s="16"/>
      <c r="E83" s="16"/>
      <c r="F83" s="16"/>
    </row>
    <row r="84" spans="1:6" s="15" customFormat="1" x14ac:dyDescent="0.3">
      <c r="A84" s="22"/>
      <c r="C84" s="16"/>
      <c r="D84" s="16"/>
      <c r="E84" s="16"/>
      <c r="F84" s="16"/>
    </row>
    <row r="85" spans="1:6" s="15" customFormat="1" x14ac:dyDescent="0.3">
      <c r="A85" s="22"/>
      <c r="C85" s="16"/>
      <c r="D85" s="16"/>
      <c r="E85" s="16"/>
      <c r="F85" s="16"/>
    </row>
    <row r="86" spans="1:6" s="15" customFormat="1" x14ac:dyDescent="0.3">
      <c r="A86" s="22"/>
      <c r="C86" s="16"/>
      <c r="D86" s="16"/>
      <c r="E86" s="16"/>
      <c r="F86" s="16"/>
    </row>
    <row r="87" spans="1:6" s="15" customFormat="1" x14ac:dyDescent="0.3">
      <c r="A87" s="22"/>
      <c r="C87" s="16"/>
      <c r="D87" s="16"/>
      <c r="E87" s="16"/>
      <c r="F87" s="16"/>
    </row>
    <row r="88" spans="1:6" s="15" customFormat="1" x14ac:dyDescent="0.3">
      <c r="A88" s="22"/>
      <c r="C88" s="16"/>
      <c r="D88" s="16"/>
      <c r="E88" s="16"/>
      <c r="F88" s="16"/>
    </row>
    <row r="89" spans="1:6" s="15" customFormat="1" x14ac:dyDescent="0.3">
      <c r="A89" s="22"/>
      <c r="C89" s="16"/>
      <c r="D89" s="16"/>
      <c r="E89" s="16"/>
      <c r="F89" s="16"/>
    </row>
    <row r="90" spans="1:6" s="15" customFormat="1" x14ac:dyDescent="0.3">
      <c r="A90" s="22"/>
      <c r="C90" s="16"/>
      <c r="D90" s="16"/>
      <c r="E90" s="16"/>
      <c r="F90" s="16"/>
    </row>
    <row r="91" spans="1:6" s="15" customFormat="1" x14ac:dyDescent="0.3">
      <c r="A91" s="22"/>
      <c r="C91" s="16"/>
      <c r="D91" s="16"/>
      <c r="E91" s="16"/>
      <c r="F91" s="16"/>
    </row>
    <row r="92" spans="1:6" s="15" customFormat="1" x14ac:dyDescent="0.3">
      <c r="A92" s="22"/>
      <c r="C92" s="16"/>
      <c r="D92" s="16"/>
      <c r="E92" s="16"/>
      <c r="F92" s="16"/>
    </row>
    <row r="93" spans="1:6" s="15" customFormat="1" x14ac:dyDescent="0.3">
      <c r="A93" s="22"/>
      <c r="C93" s="16"/>
      <c r="D93" s="16"/>
      <c r="E93" s="16"/>
      <c r="F93" s="16"/>
    </row>
    <row r="94" spans="1:6" s="15" customFormat="1" x14ac:dyDescent="0.3">
      <c r="A94" s="22"/>
      <c r="C94" s="16"/>
      <c r="D94" s="16"/>
      <c r="E94" s="16"/>
      <c r="F94" s="16"/>
    </row>
    <row r="95" spans="1:6" s="15" customFormat="1" x14ac:dyDescent="0.3">
      <c r="A95" s="22"/>
      <c r="C95" s="16"/>
      <c r="D95" s="16"/>
      <c r="E95" s="16"/>
      <c r="F95" s="16"/>
    </row>
    <row r="96" spans="1:6" s="15" customFormat="1" x14ac:dyDescent="0.3">
      <c r="A96" s="22"/>
      <c r="C96" s="16"/>
      <c r="D96" s="16"/>
      <c r="E96" s="16"/>
      <c r="F96" s="16"/>
    </row>
    <row r="97" spans="1:6" s="15" customFormat="1" x14ac:dyDescent="0.3">
      <c r="A97" s="22"/>
      <c r="C97" s="16"/>
      <c r="D97" s="16"/>
      <c r="E97" s="16"/>
      <c r="F97" s="16"/>
    </row>
    <row r="98" spans="1:6" s="15" customFormat="1" x14ac:dyDescent="0.3">
      <c r="A98" s="22"/>
      <c r="C98" s="16"/>
      <c r="D98" s="16"/>
      <c r="E98" s="16"/>
      <c r="F98" s="16"/>
    </row>
    <row r="99" spans="1:6" s="15" customFormat="1" x14ac:dyDescent="0.3">
      <c r="A99" s="22"/>
      <c r="C99" s="16"/>
      <c r="D99" s="16"/>
      <c r="E99" s="16"/>
      <c r="F99" s="16"/>
    </row>
    <row r="100" spans="1:6" s="15" customFormat="1" x14ac:dyDescent="0.3">
      <c r="A100" s="22"/>
      <c r="C100" s="16"/>
      <c r="D100" s="16"/>
      <c r="E100" s="16"/>
      <c r="F100" s="16"/>
    </row>
    <row r="101" spans="1:6" s="15" customFormat="1" x14ac:dyDescent="0.3">
      <c r="A101" s="22"/>
      <c r="C101" s="16"/>
      <c r="D101" s="16"/>
      <c r="E101" s="16"/>
      <c r="F101" s="16"/>
    </row>
    <row r="102" spans="1:6" s="15" customFormat="1" x14ac:dyDescent="0.3">
      <c r="A102" s="22"/>
      <c r="C102" s="16"/>
      <c r="D102" s="16"/>
      <c r="E102" s="16"/>
      <c r="F102" s="16"/>
    </row>
    <row r="103" spans="1:6" s="15" customFormat="1" x14ac:dyDescent="0.3">
      <c r="A103" s="22"/>
      <c r="C103" s="16"/>
      <c r="D103" s="16"/>
      <c r="E103" s="16"/>
      <c r="F103" s="16"/>
    </row>
    <row r="104" spans="1:6" s="15" customFormat="1" x14ac:dyDescent="0.3">
      <c r="A104" s="22"/>
      <c r="C104" s="16"/>
      <c r="D104" s="16"/>
      <c r="E104" s="16"/>
      <c r="F104" s="16"/>
    </row>
    <row r="105" spans="1:6" s="15" customFormat="1" x14ac:dyDescent="0.3">
      <c r="A105" s="22"/>
      <c r="C105" s="16"/>
      <c r="D105" s="16"/>
      <c r="E105" s="16"/>
      <c r="F105" s="16"/>
    </row>
    <row r="106" spans="1:6" s="15" customFormat="1" x14ac:dyDescent="0.3">
      <c r="A106" s="22"/>
      <c r="C106" s="16"/>
      <c r="D106" s="16"/>
      <c r="E106" s="16"/>
      <c r="F106" s="16"/>
    </row>
    <row r="107" spans="1:6" s="15" customFormat="1" x14ac:dyDescent="0.3">
      <c r="A107" s="22"/>
      <c r="C107" s="16"/>
      <c r="D107" s="16"/>
      <c r="E107" s="16"/>
      <c r="F107" s="16"/>
    </row>
    <row r="108" spans="1:6" s="15" customFormat="1" x14ac:dyDescent="0.3">
      <c r="A108" s="22"/>
      <c r="C108" s="16"/>
      <c r="D108" s="16"/>
      <c r="E108" s="16"/>
      <c r="F108" s="16"/>
    </row>
    <row r="109" spans="1:6" s="15" customFormat="1" x14ac:dyDescent="0.3">
      <c r="A109" s="22"/>
      <c r="C109" s="16"/>
      <c r="D109" s="16"/>
      <c r="E109" s="16"/>
      <c r="F109" s="16"/>
    </row>
    <row r="110" spans="1:6" s="15" customFormat="1" x14ac:dyDescent="0.3">
      <c r="A110" s="22"/>
      <c r="C110" s="16"/>
      <c r="D110" s="16"/>
      <c r="E110" s="16"/>
      <c r="F110" s="16"/>
    </row>
    <row r="111" spans="1:6" s="15" customFormat="1" x14ac:dyDescent="0.3">
      <c r="A111" s="22"/>
      <c r="C111" s="16"/>
      <c r="D111" s="16"/>
      <c r="E111" s="16"/>
      <c r="F111" s="16"/>
    </row>
    <row r="112" spans="1:6" s="15" customFormat="1" x14ac:dyDescent="0.3">
      <c r="A112" s="22"/>
      <c r="C112" s="16"/>
      <c r="D112" s="16"/>
      <c r="E112" s="16"/>
      <c r="F112" s="16"/>
    </row>
    <row r="113" spans="1:6" s="15" customFormat="1" x14ac:dyDescent="0.3">
      <c r="A113" s="22"/>
      <c r="C113" s="16"/>
      <c r="D113" s="16"/>
      <c r="E113" s="16"/>
      <c r="F113" s="16"/>
    </row>
    <row r="114" spans="1:6" s="15" customFormat="1" x14ac:dyDescent="0.3">
      <c r="A114" s="22"/>
      <c r="C114" s="16"/>
      <c r="D114" s="16"/>
      <c r="E114" s="16"/>
      <c r="F114" s="16"/>
    </row>
    <row r="115" spans="1:6" s="15" customFormat="1" x14ac:dyDescent="0.3">
      <c r="A115" s="22"/>
      <c r="C115" s="16"/>
      <c r="D115" s="16"/>
      <c r="E115" s="16"/>
      <c r="F115" s="16"/>
    </row>
    <row r="116" spans="1:6" s="15" customFormat="1" x14ac:dyDescent="0.3">
      <c r="A116" s="22"/>
      <c r="C116" s="16"/>
      <c r="D116" s="16"/>
      <c r="E116" s="16"/>
      <c r="F116" s="16"/>
    </row>
    <row r="117" spans="1:6" s="15" customFormat="1" x14ac:dyDescent="0.3">
      <c r="A117" s="22"/>
      <c r="C117" s="16"/>
      <c r="D117" s="16"/>
      <c r="E117" s="16"/>
      <c r="F117" s="16"/>
    </row>
    <row r="118" spans="1:6" s="15" customFormat="1" x14ac:dyDescent="0.3">
      <c r="A118" s="22"/>
      <c r="C118" s="16"/>
      <c r="D118" s="16"/>
      <c r="E118" s="16"/>
      <c r="F118" s="16"/>
    </row>
    <row r="119" spans="1:6" s="15" customFormat="1" x14ac:dyDescent="0.3">
      <c r="A119" s="22"/>
      <c r="C119" s="16"/>
      <c r="D119" s="16"/>
      <c r="E119" s="16"/>
      <c r="F119" s="16"/>
    </row>
    <row r="120" spans="1:6" s="15" customFormat="1" x14ac:dyDescent="0.3">
      <c r="A120" s="22"/>
      <c r="C120" s="16"/>
      <c r="D120" s="16"/>
      <c r="E120" s="16"/>
      <c r="F120" s="16"/>
    </row>
    <row r="121" spans="1:6" s="15" customFormat="1" x14ac:dyDescent="0.3">
      <c r="A121" s="22"/>
      <c r="C121" s="16"/>
      <c r="D121" s="16"/>
      <c r="E121" s="16"/>
      <c r="F121" s="16"/>
    </row>
    <row r="122" spans="1:6" s="15" customFormat="1" x14ac:dyDescent="0.3">
      <c r="A122" s="22"/>
      <c r="C122" s="16"/>
      <c r="D122" s="16"/>
      <c r="E122" s="16"/>
      <c r="F122" s="16"/>
    </row>
    <row r="123" spans="1:6" s="15" customFormat="1" x14ac:dyDescent="0.3">
      <c r="A123" s="22"/>
      <c r="C123" s="16"/>
      <c r="D123" s="16"/>
      <c r="E123" s="16"/>
      <c r="F123" s="16"/>
    </row>
    <row r="124" spans="1:6" s="15" customFormat="1" x14ac:dyDescent="0.3">
      <c r="A124" s="22"/>
      <c r="C124" s="16"/>
      <c r="D124" s="16"/>
      <c r="E124" s="16"/>
      <c r="F124" s="16"/>
    </row>
    <row r="125" spans="1:6" s="15" customFormat="1" x14ac:dyDescent="0.3">
      <c r="A125" s="22"/>
      <c r="C125" s="16"/>
      <c r="D125" s="16"/>
      <c r="E125" s="16"/>
      <c r="F125" s="16"/>
    </row>
    <row r="126" spans="1:6" s="15" customFormat="1" x14ac:dyDescent="0.3">
      <c r="A126" s="22"/>
      <c r="C126" s="16"/>
      <c r="D126" s="16"/>
      <c r="E126" s="16"/>
      <c r="F126" s="16"/>
    </row>
    <row r="127" spans="1:6" s="15" customFormat="1" x14ac:dyDescent="0.3">
      <c r="A127" s="22"/>
      <c r="C127" s="16"/>
      <c r="D127" s="16"/>
      <c r="E127" s="16"/>
      <c r="F127" s="16"/>
    </row>
    <row r="128" spans="1:6" s="15" customFormat="1" x14ac:dyDescent="0.3">
      <c r="A128" s="22"/>
      <c r="C128" s="16"/>
      <c r="D128" s="16"/>
      <c r="E128" s="16"/>
      <c r="F128" s="16"/>
    </row>
    <row r="129" spans="1:6" s="15" customFormat="1" x14ac:dyDescent="0.3">
      <c r="A129" s="22"/>
      <c r="C129" s="16"/>
      <c r="D129" s="16"/>
      <c r="E129" s="16"/>
      <c r="F129" s="16"/>
    </row>
    <row r="130" spans="1:6" s="15" customFormat="1" x14ac:dyDescent="0.3">
      <c r="A130" s="22"/>
      <c r="C130" s="16"/>
      <c r="D130" s="16"/>
      <c r="E130" s="16"/>
      <c r="F130" s="16"/>
    </row>
    <row r="131" spans="1:6" s="15" customFormat="1" x14ac:dyDescent="0.3">
      <c r="A131" s="22"/>
      <c r="C131" s="16"/>
      <c r="D131" s="16"/>
      <c r="E131" s="16"/>
      <c r="F131" s="16"/>
    </row>
    <row r="132" spans="1:6" s="15" customFormat="1" x14ac:dyDescent="0.3">
      <c r="A132" s="22"/>
      <c r="C132" s="16"/>
      <c r="D132" s="16"/>
      <c r="E132" s="16"/>
      <c r="F132" s="16"/>
    </row>
    <row r="133" spans="1:6" s="15" customFormat="1" x14ac:dyDescent="0.3">
      <c r="A133" s="22"/>
      <c r="C133" s="16"/>
      <c r="D133" s="16"/>
      <c r="E133" s="16"/>
      <c r="F133" s="16"/>
    </row>
    <row r="134" spans="1:6" s="15" customFormat="1" x14ac:dyDescent="0.3">
      <c r="A134" s="22"/>
      <c r="C134" s="16"/>
      <c r="D134" s="16"/>
      <c r="E134" s="16"/>
      <c r="F134" s="16"/>
    </row>
    <row r="135" spans="1:6" s="15" customFormat="1" x14ac:dyDescent="0.3">
      <c r="A135" s="22"/>
      <c r="C135" s="16"/>
      <c r="D135" s="16"/>
      <c r="E135" s="16"/>
      <c r="F135" s="16"/>
    </row>
    <row r="136" spans="1:6" s="15" customFormat="1" x14ac:dyDescent="0.3">
      <c r="A136" s="22"/>
      <c r="C136" s="16"/>
      <c r="D136" s="16"/>
      <c r="E136" s="16"/>
      <c r="F136" s="16"/>
    </row>
    <row r="137" spans="1:6" s="15" customFormat="1" x14ac:dyDescent="0.3">
      <c r="A137" s="22"/>
      <c r="C137" s="16"/>
      <c r="D137" s="16"/>
      <c r="E137" s="16"/>
      <c r="F137" s="16"/>
    </row>
    <row r="138" spans="1:6" s="15" customFormat="1" x14ac:dyDescent="0.3">
      <c r="A138" s="22"/>
      <c r="C138" s="16"/>
      <c r="D138" s="16"/>
      <c r="E138" s="16"/>
      <c r="F138" s="16"/>
    </row>
    <row r="139" spans="1:6" s="15" customFormat="1" x14ac:dyDescent="0.3">
      <c r="A139" s="22"/>
      <c r="C139" s="16"/>
      <c r="D139" s="16"/>
      <c r="E139" s="16"/>
      <c r="F139" s="16"/>
    </row>
    <row r="140" spans="1:6" s="15" customFormat="1" x14ac:dyDescent="0.3">
      <c r="A140" s="22"/>
      <c r="C140" s="16"/>
      <c r="D140" s="16"/>
      <c r="E140" s="16"/>
      <c r="F140" s="16"/>
    </row>
    <row r="141" spans="1:6" s="15" customFormat="1" x14ac:dyDescent="0.3">
      <c r="A141" s="22"/>
      <c r="C141" s="16"/>
      <c r="D141" s="16"/>
      <c r="E141" s="16"/>
      <c r="F141" s="16"/>
    </row>
    <row r="142" spans="1:6" s="15" customFormat="1" x14ac:dyDescent="0.3">
      <c r="A142" s="22"/>
      <c r="C142" s="16"/>
      <c r="D142" s="16"/>
      <c r="E142" s="16"/>
      <c r="F142" s="16"/>
    </row>
    <row r="143" spans="1:6" s="15" customFormat="1" x14ac:dyDescent="0.3">
      <c r="A143" s="22"/>
      <c r="C143" s="16"/>
      <c r="D143" s="16"/>
      <c r="E143" s="16"/>
      <c r="F143" s="16"/>
    </row>
    <row r="144" spans="1:6" s="15" customFormat="1" x14ac:dyDescent="0.3">
      <c r="A144" s="22"/>
      <c r="C144" s="16"/>
      <c r="D144" s="16"/>
      <c r="E144" s="16"/>
      <c r="F144" s="16"/>
    </row>
    <row r="145" spans="1:6" s="15" customFormat="1" x14ac:dyDescent="0.3">
      <c r="A145" s="22"/>
      <c r="C145" s="16"/>
      <c r="D145" s="16"/>
      <c r="E145" s="16"/>
      <c r="F145" s="16"/>
    </row>
    <row r="146" spans="1:6" s="15" customFormat="1" x14ac:dyDescent="0.3">
      <c r="A146" s="22"/>
      <c r="C146" s="16"/>
      <c r="D146" s="16"/>
      <c r="E146" s="16"/>
      <c r="F146" s="16"/>
    </row>
    <row r="147" spans="1:6" s="15" customFormat="1" x14ac:dyDescent="0.3">
      <c r="A147" s="22"/>
      <c r="C147" s="16"/>
      <c r="D147" s="16"/>
      <c r="E147" s="16"/>
      <c r="F147" s="16"/>
    </row>
    <row r="148" spans="1:6" s="15" customFormat="1" x14ac:dyDescent="0.3">
      <c r="A148" s="22"/>
      <c r="C148" s="16"/>
      <c r="D148" s="16"/>
      <c r="E148" s="16"/>
      <c r="F148" s="16"/>
    </row>
    <row r="149" spans="1:6" s="15" customFormat="1" x14ac:dyDescent="0.3">
      <c r="A149" s="22"/>
      <c r="C149" s="16"/>
      <c r="D149" s="16"/>
      <c r="E149" s="16"/>
      <c r="F149" s="16"/>
    </row>
    <row r="150" spans="1:6" s="15" customFormat="1" x14ac:dyDescent="0.3">
      <c r="A150" s="22"/>
      <c r="C150" s="16"/>
      <c r="D150" s="16"/>
      <c r="E150" s="16"/>
      <c r="F150" s="16"/>
    </row>
    <row r="151" spans="1:6" s="15" customFormat="1" x14ac:dyDescent="0.3">
      <c r="A151" s="22"/>
      <c r="C151" s="16"/>
      <c r="D151" s="16"/>
      <c r="E151" s="16"/>
      <c r="F151" s="16"/>
    </row>
    <row r="152" spans="1:6" s="15" customFormat="1" x14ac:dyDescent="0.3">
      <c r="A152" s="22"/>
      <c r="C152" s="16"/>
      <c r="D152" s="16"/>
      <c r="E152" s="16"/>
      <c r="F152" s="16"/>
    </row>
    <row r="153" spans="1:6" s="15" customFormat="1" x14ac:dyDescent="0.3">
      <c r="A153" s="22"/>
      <c r="C153" s="16"/>
      <c r="D153" s="16"/>
      <c r="E153" s="16"/>
      <c r="F153" s="16"/>
    </row>
    <row r="154" spans="1:6" s="15" customFormat="1" x14ac:dyDescent="0.3">
      <c r="A154" s="22"/>
      <c r="C154" s="16"/>
      <c r="D154" s="16"/>
      <c r="E154" s="16"/>
      <c r="F154" s="16"/>
    </row>
    <row r="155" spans="1:6" s="15" customFormat="1" x14ac:dyDescent="0.3">
      <c r="A155" s="22"/>
      <c r="C155" s="16"/>
      <c r="D155" s="16"/>
      <c r="E155" s="16"/>
      <c r="F155" s="16"/>
    </row>
    <row r="156" spans="1:6" s="15" customFormat="1" x14ac:dyDescent="0.3">
      <c r="A156" s="22"/>
      <c r="C156" s="16"/>
      <c r="D156" s="16"/>
      <c r="E156" s="16"/>
      <c r="F156" s="16"/>
    </row>
    <row r="157" spans="1:6" s="15" customFormat="1" x14ac:dyDescent="0.3">
      <c r="A157" s="22"/>
      <c r="C157" s="16"/>
      <c r="D157" s="16"/>
      <c r="E157" s="16"/>
      <c r="F157" s="16"/>
    </row>
    <row r="158" spans="1:6" s="15" customFormat="1" x14ac:dyDescent="0.3">
      <c r="A158" s="22"/>
      <c r="C158" s="16"/>
      <c r="D158" s="16"/>
      <c r="E158" s="16"/>
      <c r="F158" s="16"/>
    </row>
    <row r="159" spans="1:6" s="15" customFormat="1" x14ac:dyDescent="0.3">
      <c r="A159" s="22"/>
      <c r="C159" s="16"/>
      <c r="D159" s="16"/>
      <c r="E159" s="16"/>
      <c r="F159" s="16"/>
    </row>
    <row r="160" spans="1:6" s="15" customFormat="1" x14ac:dyDescent="0.3">
      <c r="A160" s="22"/>
      <c r="C160" s="16"/>
      <c r="D160" s="16"/>
      <c r="E160" s="16"/>
      <c r="F160" s="16"/>
    </row>
    <row r="161" spans="1:6" s="15" customFormat="1" x14ac:dyDescent="0.3">
      <c r="A161" s="22"/>
      <c r="C161" s="16"/>
      <c r="D161" s="16"/>
      <c r="E161" s="16"/>
      <c r="F161" s="16"/>
    </row>
    <row r="162" spans="1:6" s="15" customFormat="1" x14ac:dyDescent="0.3">
      <c r="A162" s="22"/>
      <c r="C162" s="16"/>
      <c r="D162" s="16"/>
      <c r="E162" s="16"/>
      <c r="F162" s="16"/>
    </row>
    <row r="163" spans="1:6" s="15" customFormat="1" x14ac:dyDescent="0.3">
      <c r="A163" s="22"/>
      <c r="C163" s="16"/>
      <c r="D163" s="16"/>
      <c r="E163" s="16"/>
      <c r="F163" s="16"/>
    </row>
    <row r="164" spans="1:6" s="15" customFormat="1" x14ac:dyDescent="0.3">
      <c r="A164" s="22"/>
      <c r="C164" s="16"/>
      <c r="D164" s="16"/>
      <c r="E164" s="16"/>
      <c r="F164" s="16"/>
    </row>
    <row r="165" spans="1:6" s="15" customFormat="1" x14ac:dyDescent="0.3">
      <c r="A165" s="22"/>
      <c r="C165" s="16"/>
      <c r="D165" s="16"/>
      <c r="E165" s="16"/>
      <c r="F165" s="16"/>
    </row>
    <row r="166" spans="1:6" s="15" customFormat="1" x14ac:dyDescent="0.3">
      <c r="A166" s="22"/>
      <c r="C166" s="16"/>
      <c r="D166" s="16"/>
      <c r="E166" s="16"/>
      <c r="F166" s="16"/>
    </row>
    <row r="167" spans="1:6" s="15" customFormat="1" x14ac:dyDescent="0.3">
      <c r="A167" s="22"/>
      <c r="C167" s="16"/>
      <c r="D167" s="16"/>
      <c r="E167" s="16"/>
      <c r="F167" s="16"/>
    </row>
    <row r="168" spans="1:6" s="15" customFormat="1" x14ac:dyDescent="0.3">
      <c r="A168" s="22"/>
      <c r="C168" s="16"/>
      <c r="D168" s="16"/>
      <c r="E168" s="16"/>
      <c r="F168" s="16"/>
    </row>
    <row r="169" spans="1:6" s="15" customFormat="1" x14ac:dyDescent="0.3">
      <c r="A169" s="22"/>
      <c r="C169" s="16"/>
      <c r="D169" s="16"/>
      <c r="E169" s="16"/>
      <c r="F169" s="16"/>
    </row>
    <row r="170" spans="1:6" s="15" customFormat="1" x14ac:dyDescent="0.3">
      <c r="A170" s="22"/>
      <c r="C170" s="16"/>
      <c r="D170" s="16"/>
      <c r="E170" s="16"/>
      <c r="F170" s="16"/>
    </row>
    <row r="171" spans="1:6" s="15" customFormat="1" x14ac:dyDescent="0.3">
      <c r="A171" s="22"/>
      <c r="C171" s="16"/>
      <c r="D171" s="16"/>
      <c r="E171" s="16"/>
      <c r="F171" s="16"/>
    </row>
    <row r="172" spans="1:6" s="15" customFormat="1" x14ac:dyDescent="0.3">
      <c r="A172" s="22"/>
      <c r="C172" s="16"/>
      <c r="D172" s="16"/>
      <c r="E172" s="16"/>
      <c r="F172" s="16"/>
    </row>
    <row r="173" spans="1:6" s="15" customFormat="1" x14ac:dyDescent="0.3">
      <c r="A173" s="22"/>
      <c r="C173" s="16"/>
      <c r="D173" s="16"/>
      <c r="E173" s="16"/>
      <c r="F173" s="16"/>
    </row>
    <row r="174" spans="1:6" s="15" customFormat="1" x14ac:dyDescent="0.3">
      <c r="A174" s="22"/>
      <c r="C174" s="16"/>
      <c r="D174" s="16"/>
      <c r="E174" s="16"/>
      <c r="F174" s="16"/>
    </row>
    <row r="175" spans="1:6" s="15" customFormat="1" x14ac:dyDescent="0.3">
      <c r="A175" s="22"/>
      <c r="C175" s="16"/>
      <c r="D175" s="16"/>
      <c r="E175" s="16"/>
      <c r="F175" s="16"/>
    </row>
    <row r="176" spans="1:6" s="15" customFormat="1" x14ac:dyDescent="0.3">
      <c r="A176" s="22"/>
      <c r="C176" s="16"/>
      <c r="D176" s="16"/>
      <c r="E176" s="16"/>
      <c r="F176" s="16"/>
    </row>
    <row r="177" spans="1:6" s="15" customFormat="1" x14ac:dyDescent="0.3">
      <c r="A177" s="22"/>
      <c r="C177" s="16"/>
      <c r="D177" s="16"/>
      <c r="E177" s="16"/>
      <c r="F177" s="16"/>
    </row>
    <row r="178" spans="1:6" s="15" customFormat="1" x14ac:dyDescent="0.3">
      <c r="A178" s="22"/>
      <c r="C178" s="16"/>
      <c r="D178" s="16"/>
      <c r="E178" s="16"/>
      <c r="F178" s="16"/>
    </row>
    <row r="179" spans="1:6" s="15" customFormat="1" x14ac:dyDescent="0.3">
      <c r="A179" s="22"/>
      <c r="C179" s="16"/>
      <c r="D179" s="16"/>
      <c r="E179" s="16"/>
      <c r="F179" s="16"/>
    </row>
    <row r="180" spans="1:6" s="15" customFormat="1" x14ac:dyDescent="0.3">
      <c r="A180" s="22"/>
      <c r="C180" s="16"/>
      <c r="D180" s="16"/>
      <c r="E180" s="16"/>
      <c r="F180" s="16"/>
    </row>
    <row r="181" spans="1:6" s="15" customFormat="1" x14ac:dyDescent="0.3">
      <c r="A181" s="22"/>
      <c r="C181" s="16"/>
      <c r="D181" s="16"/>
      <c r="E181" s="16"/>
      <c r="F181" s="16"/>
    </row>
    <row r="182" spans="1:6" s="15" customFormat="1" x14ac:dyDescent="0.3">
      <c r="A182" s="22"/>
      <c r="C182" s="16"/>
      <c r="D182" s="16"/>
      <c r="E182" s="16"/>
      <c r="F182" s="16"/>
    </row>
    <row r="183" spans="1:6" s="15" customFormat="1" x14ac:dyDescent="0.3">
      <c r="A183" s="22"/>
      <c r="C183" s="16"/>
      <c r="D183" s="16"/>
      <c r="E183" s="16"/>
      <c r="F183" s="16"/>
    </row>
    <row r="184" spans="1:6" s="15" customFormat="1" x14ac:dyDescent="0.3">
      <c r="A184" s="22"/>
      <c r="C184" s="16"/>
      <c r="D184" s="16"/>
      <c r="E184" s="16"/>
      <c r="F184" s="16"/>
    </row>
    <row r="185" spans="1:6" s="15" customFormat="1" x14ac:dyDescent="0.3">
      <c r="A185" s="22"/>
      <c r="C185" s="16"/>
      <c r="D185" s="16"/>
      <c r="E185" s="16"/>
      <c r="F185" s="16"/>
    </row>
    <row r="186" spans="1:6" s="15" customFormat="1" x14ac:dyDescent="0.3">
      <c r="A186" s="22"/>
      <c r="C186" s="16"/>
      <c r="D186" s="16"/>
      <c r="E186" s="16"/>
      <c r="F186" s="16"/>
    </row>
    <row r="187" spans="1:6" s="15" customFormat="1" x14ac:dyDescent="0.3">
      <c r="A187" s="22"/>
      <c r="C187" s="16"/>
      <c r="D187" s="16"/>
      <c r="E187" s="16"/>
      <c r="F187" s="16"/>
    </row>
    <row r="188" spans="1:6" s="15" customFormat="1" x14ac:dyDescent="0.3">
      <c r="A188" s="22"/>
      <c r="C188" s="16"/>
      <c r="D188" s="16"/>
      <c r="E188" s="16"/>
      <c r="F188" s="16"/>
    </row>
    <row r="189" spans="1:6" s="15" customFormat="1" x14ac:dyDescent="0.3">
      <c r="A189" s="22"/>
      <c r="C189" s="16"/>
      <c r="D189" s="16"/>
      <c r="E189" s="16"/>
      <c r="F189" s="16"/>
    </row>
    <row r="190" spans="1:6" s="15" customFormat="1" x14ac:dyDescent="0.3">
      <c r="A190" s="22"/>
      <c r="C190" s="16"/>
      <c r="D190" s="16"/>
      <c r="E190" s="16"/>
      <c r="F190" s="16"/>
    </row>
    <row r="191" spans="1:6" s="15" customFormat="1" x14ac:dyDescent="0.3">
      <c r="A191" s="22"/>
      <c r="C191" s="16"/>
      <c r="D191" s="16"/>
      <c r="E191" s="16"/>
      <c r="F191" s="16"/>
    </row>
    <row r="192" spans="1:6" s="15" customFormat="1" x14ac:dyDescent="0.3">
      <c r="A192" s="22"/>
      <c r="C192" s="16"/>
      <c r="D192" s="16"/>
      <c r="E192" s="16"/>
      <c r="F192" s="16"/>
    </row>
    <row r="193" spans="1:6" s="15" customFormat="1" x14ac:dyDescent="0.3">
      <c r="A193" s="22"/>
      <c r="C193" s="16"/>
      <c r="D193" s="16"/>
      <c r="E193" s="16"/>
      <c r="F193" s="16"/>
    </row>
    <row r="194" spans="1:6" s="15" customFormat="1" x14ac:dyDescent="0.3">
      <c r="A194" s="22"/>
      <c r="C194" s="16"/>
      <c r="D194" s="16"/>
      <c r="E194" s="16"/>
      <c r="F194" s="16"/>
    </row>
    <row r="195" spans="1:6" s="15" customFormat="1" x14ac:dyDescent="0.3">
      <c r="A195" s="22"/>
      <c r="C195" s="16"/>
      <c r="D195" s="16"/>
      <c r="E195" s="16"/>
      <c r="F195" s="16"/>
    </row>
    <row r="196" spans="1:6" s="15" customFormat="1" x14ac:dyDescent="0.3">
      <c r="A196" s="22"/>
      <c r="C196" s="16"/>
      <c r="D196" s="16"/>
      <c r="E196" s="16"/>
      <c r="F196" s="16"/>
    </row>
    <row r="197" spans="1:6" s="15" customFormat="1" x14ac:dyDescent="0.3">
      <c r="A197" s="22"/>
      <c r="C197" s="16"/>
      <c r="D197" s="16"/>
      <c r="E197" s="16"/>
      <c r="F197" s="16"/>
    </row>
    <row r="198" spans="1:6" s="15" customFormat="1" x14ac:dyDescent="0.3">
      <c r="A198" s="22"/>
      <c r="C198" s="16"/>
      <c r="D198" s="16"/>
      <c r="E198" s="16"/>
      <c r="F198" s="16"/>
    </row>
    <row r="199" spans="1:6" s="15" customFormat="1" x14ac:dyDescent="0.3">
      <c r="A199" s="22"/>
      <c r="C199" s="16"/>
      <c r="D199" s="16"/>
      <c r="E199" s="16"/>
      <c r="F199" s="16"/>
    </row>
    <row r="200" spans="1:6" s="15" customFormat="1" x14ac:dyDescent="0.3">
      <c r="A200" s="22"/>
      <c r="C200" s="16"/>
      <c r="D200" s="16"/>
      <c r="E200" s="16"/>
      <c r="F200" s="16"/>
    </row>
    <row r="201" spans="1:6" s="15" customFormat="1" x14ac:dyDescent="0.3">
      <c r="A201" s="22"/>
      <c r="C201" s="16"/>
      <c r="D201" s="16"/>
      <c r="E201" s="16"/>
      <c r="F201" s="16"/>
    </row>
    <row r="202" spans="1:6" s="15" customFormat="1" x14ac:dyDescent="0.3">
      <c r="A202" s="22"/>
      <c r="C202" s="16"/>
      <c r="D202" s="16"/>
      <c r="E202" s="16"/>
      <c r="F202" s="16"/>
    </row>
    <row r="203" spans="1:6" s="15" customFormat="1" x14ac:dyDescent="0.3">
      <c r="A203" s="22"/>
      <c r="C203" s="16"/>
      <c r="D203" s="16"/>
      <c r="E203" s="16"/>
      <c r="F203" s="16"/>
    </row>
    <row r="204" spans="1:6" s="15" customFormat="1" x14ac:dyDescent="0.3">
      <c r="A204" s="22"/>
      <c r="C204" s="16"/>
      <c r="D204" s="16"/>
      <c r="E204" s="16"/>
      <c r="F204" s="16"/>
    </row>
    <row r="205" spans="1:6" s="15" customFormat="1" x14ac:dyDescent="0.3">
      <c r="A205" s="22"/>
      <c r="C205" s="16"/>
      <c r="D205" s="16"/>
      <c r="E205" s="16"/>
      <c r="F205" s="16"/>
    </row>
    <row r="206" spans="1:6" s="15" customFormat="1" x14ac:dyDescent="0.3">
      <c r="A206" s="22"/>
      <c r="C206" s="16"/>
      <c r="D206" s="16"/>
      <c r="E206" s="16"/>
      <c r="F206" s="16"/>
    </row>
    <row r="207" spans="1:6" s="15" customFormat="1" x14ac:dyDescent="0.3">
      <c r="A207" s="22"/>
      <c r="C207" s="16"/>
      <c r="D207" s="16"/>
      <c r="E207" s="16"/>
      <c r="F207" s="16"/>
    </row>
    <row r="208" spans="1:6" s="15" customFormat="1" x14ac:dyDescent="0.3">
      <c r="A208" s="22"/>
      <c r="C208" s="16"/>
      <c r="D208" s="16"/>
      <c r="E208" s="16"/>
      <c r="F208" s="16"/>
    </row>
    <row r="209" spans="1:6" s="15" customFormat="1" x14ac:dyDescent="0.3">
      <c r="A209" s="22"/>
      <c r="C209" s="16"/>
      <c r="D209" s="16"/>
      <c r="E209" s="16"/>
      <c r="F209" s="16"/>
    </row>
    <row r="210" spans="1:6" s="15" customFormat="1" x14ac:dyDescent="0.3">
      <c r="A210" s="22"/>
      <c r="C210" s="16"/>
      <c r="D210" s="16"/>
      <c r="E210" s="16"/>
      <c r="F210" s="16"/>
    </row>
    <row r="211" spans="1:6" s="15" customFormat="1" x14ac:dyDescent="0.3">
      <c r="A211" s="22"/>
      <c r="C211" s="16"/>
      <c r="D211" s="16"/>
      <c r="E211" s="16"/>
      <c r="F211" s="16"/>
    </row>
    <row r="212" spans="1:6" s="15" customFormat="1" x14ac:dyDescent="0.3">
      <c r="A212" s="22"/>
      <c r="C212" s="16"/>
      <c r="D212" s="16"/>
      <c r="E212" s="16"/>
      <c r="F212" s="16"/>
    </row>
    <row r="213" spans="1:6" s="15" customFormat="1" x14ac:dyDescent="0.3">
      <c r="A213" s="22"/>
      <c r="C213" s="16"/>
      <c r="D213" s="16"/>
      <c r="E213" s="16"/>
      <c r="F213" s="16"/>
    </row>
    <row r="214" spans="1:6" s="15" customFormat="1" x14ac:dyDescent="0.3">
      <c r="A214" s="22"/>
      <c r="C214" s="16"/>
      <c r="D214" s="16"/>
      <c r="E214" s="16"/>
      <c r="F214" s="16"/>
    </row>
    <row r="215" spans="1:6" s="15" customFormat="1" x14ac:dyDescent="0.3">
      <c r="A215" s="22"/>
      <c r="C215" s="16"/>
      <c r="D215" s="16"/>
      <c r="E215" s="16"/>
      <c r="F215" s="16"/>
    </row>
    <row r="216" spans="1:6" s="15" customFormat="1" x14ac:dyDescent="0.3">
      <c r="A216" s="22"/>
      <c r="C216" s="16"/>
      <c r="D216" s="16"/>
      <c r="E216" s="16"/>
      <c r="F216" s="16"/>
    </row>
    <row r="217" spans="1:6" s="15" customFormat="1" x14ac:dyDescent="0.3">
      <c r="A217" s="22"/>
      <c r="C217" s="16"/>
      <c r="D217" s="16"/>
      <c r="E217" s="16"/>
      <c r="F217" s="16"/>
    </row>
    <row r="218" spans="1:6" s="15" customFormat="1" x14ac:dyDescent="0.3">
      <c r="A218" s="22"/>
      <c r="C218" s="16"/>
      <c r="D218" s="16"/>
      <c r="E218" s="16"/>
      <c r="F218" s="16"/>
    </row>
    <row r="219" spans="1:6" s="15" customFormat="1" x14ac:dyDescent="0.3">
      <c r="A219" s="22"/>
      <c r="C219" s="16"/>
      <c r="D219" s="16"/>
      <c r="E219" s="16"/>
      <c r="F219" s="16"/>
    </row>
    <row r="220" spans="1:6" s="15" customFormat="1" x14ac:dyDescent="0.3">
      <c r="A220" s="22"/>
      <c r="C220" s="16"/>
      <c r="D220" s="16"/>
      <c r="E220" s="16"/>
      <c r="F220" s="16"/>
    </row>
    <row r="221" spans="1:6" s="15" customFormat="1" x14ac:dyDescent="0.3">
      <c r="A221" s="22"/>
      <c r="C221" s="16"/>
      <c r="D221" s="16"/>
      <c r="E221" s="16"/>
      <c r="F221" s="16"/>
    </row>
    <row r="222" spans="1:6" s="15" customFormat="1" x14ac:dyDescent="0.3">
      <c r="A222" s="22"/>
      <c r="C222" s="16"/>
      <c r="D222" s="16"/>
      <c r="E222" s="16"/>
      <c r="F222" s="16"/>
    </row>
    <row r="223" spans="1:6" s="15" customFormat="1" x14ac:dyDescent="0.3">
      <c r="A223" s="22"/>
      <c r="C223" s="16"/>
      <c r="D223" s="16"/>
      <c r="E223" s="16"/>
      <c r="F223" s="16"/>
    </row>
    <row r="224" spans="1:6" s="15" customFormat="1" x14ac:dyDescent="0.3">
      <c r="A224" s="22"/>
      <c r="C224" s="16"/>
      <c r="D224" s="16"/>
      <c r="E224" s="16"/>
      <c r="F224" s="16"/>
    </row>
    <row r="225" spans="1:6" s="15" customFormat="1" x14ac:dyDescent="0.3">
      <c r="A225" s="22"/>
      <c r="C225" s="16"/>
      <c r="D225" s="16"/>
      <c r="E225" s="16"/>
      <c r="F225" s="16"/>
    </row>
    <row r="226" spans="1:6" s="15" customFormat="1" x14ac:dyDescent="0.3">
      <c r="A226" s="22"/>
      <c r="C226" s="16"/>
      <c r="D226" s="16"/>
      <c r="E226" s="16"/>
      <c r="F226" s="16"/>
    </row>
  </sheetData>
  <sheetProtection algorithmName="SHA-512" hashValue="R1hqBdK8yj1OsxV8iyTA68Kvr60dJ5/BtFA71d/ce1dozKyDRS1/ulx/dkKhxM76X+7yo4qrL58WoiKLRThHMA==" saltValue="x0rcmgs8Kpb2ORa/qKnL3Q==" spinCount="100000" sheet="1" objects="1" scenarios="1"/>
  <protectedRanges>
    <protectedRange sqref="B17:B18" name="Range2"/>
    <protectedRange sqref="B6:B9" name="Range1"/>
  </protectedRanges>
  <mergeCells count="14">
    <mergeCell ref="A1:B1"/>
    <mergeCell ref="A15:B15"/>
    <mergeCell ref="A4:B4"/>
    <mergeCell ref="A3:B3"/>
    <mergeCell ref="A33:B33"/>
    <mergeCell ref="A27:B27"/>
    <mergeCell ref="A46:B46"/>
    <mergeCell ref="A2:B2"/>
    <mergeCell ref="A47:B47"/>
    <mergeCell ref="C4:G4"/>
    <mergeCell ref="F21:G21"/>
    <mergeCell ref="C16:D16"/>
    <mergeCell ref="E16:F16"/>
    <mergeCell ref="C33:G33"/>
  </mergeCells>
  <hyperlinks>
    <hyperlink ref="A64" r:id="rId1" xr:uid="{5A255726-9A5A-4721-878D-E1BEAB51E2D9}"/>
  </hyperlinks>
  <pageMargins left="0.7" right="0.7" top="0.75" bottom="0.75" header="0.3" footer="0.3"/>
  <pageSetup scale="76" orientation="landscape" r:id="rId2"/>
  <customProperties>
    <customPr name="SSC_SHEET_GUID" r:id="rId3"/>
  </customProperties>
  <ignoredErrors>
    <ignoredError sqref="F18:F19"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E2"/>
  <sheetViews>
    <sheetView workbookViewId="0"/>
  </sheetViews>
  <sheetFormatPr defaultRowHeight="14.4" x14ac:dyDescent="0.3"/>
  <sheetData>
    <row r="1" spans="3:5" x14ac:dyDescent="0.3">
      <c r="C1" t="s">
        <v>0</v>
      </c>
      <c r="D1" t="s">
        <v>2</v>
      </c>
      <c r="E1" t="s">
        <v>1</v>
      </c>
    </row>
    <row r="2" spans="3:5" x14ac:dyDescent="0.3">
      <c r="C2"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INTEGRATION ROI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Kuhn</dc:creator>
  <cp:lastModifiedBy>Kimberly Kuhn</cp:lastModifiedBy>
  <cp:lastPrinted>2018-02-13T20:37:58Z</cp:lastPrinted>
  <dcterms:created xsi:type="dcterms:W3CDTF">2018-02-13T14:41:18Z</dcterms:created>
  <dcterms:modified xsi:type="dcterms:W3CDTF">2018-08-31T16:53:24Z</dcterms:modified>
</cp:coreProperties>
</file>